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T:\Andre fonde Planteinnovation\BUP\102703_BUP_Organogene_mellemjorde_Targwet_IAW_\02_Leverancer\Er uploadet til projektsitet\"/>
    </mc:Choice>
  </mc:AlternateContent>
  <xr:revisionPtr revIDLastSave="0" documentId="8_{DCFDFEB7-F1E0-40F8-8458-73B0E4B07C5D}" xr6:coauthVersionLast="47" xr6:coauthVersionMax="47" xr10:uidLastSave="{00000000-0000-0000-0000-000000000000}"/>
  <bookViews>
    <workbookView xWindow="28680" yWindow="-120" windowWidth="29040" windowHeight="15840" xr2:uid="{32AEF4CF-A0CD-4EB1-8B88-65616F8083CC}"/>
  </bookViews>
  <sheets>
    <sheet name="Intro_input" sheetId="10" r:id="rId1"/>
    <sheet name="Salgsafg konv JB 11" sheetId="7" r:id="rId2"/>
    <sheet name="Salgsafg øko JB 11" sheetId="5" r:id="rId3"/>
    <sheet name="Grovfoder konv JB 11" sheetId="9" r:id="rId4"/>
    <sheet name="Grovfoder øko JB 11" sheetId="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1" i="10" l="1"/>
  <c r="J61" i="10" s="1"/>
  <c r="G58" i="10"/>
  <c r="I58" i="10" s="1"/>
  <c r="K1035" i="9" s="1"/>
  <c r="G59" i="10"/>
  <c r="I59" i="10" s="1"/>
  <c r="E998" i="9" s="1"/>
  <c r="G60" i="10"/>
  <c r="I60" i="10" s="1"/>
  <c r="K297" i="9" s="1"/>
  <c r="N858" i="9"/>
  <c r="N818" i="9"/>
  <c r="N653" i="9"/>
  <c r="N533" i="9"/>
  <c r="N493" i="9"/>
  <c r="J58" i="10" l="1"/>
  <c r="K998" i="9"/>
  <c r="J60" i="10"/>
  <c r="E171" i="8" s="1"/>
  <c r="I61" i="10"/>
  <c r="K328" i="9" s="1"/>
  <c r="J59" i="10"/>
  <c r="I1205" i="7"/>
  <c r="I1207" i="7"/>
  <c r="I1206" i="7"/>
  <c r="I1113" i="7"/>
  <c r="I1112" i="7"/>
  <c r="I1064" i="7"/>
  <c r="I1063" i="7"/>
  <c r="C494" i="7"/>
  <c r="I527" i="7"/>
  <c r="F48" i="10"/>
  <c r="F21" i="10"/>
  <c r="F794" i="5" l="1"/>
  <c r="F793" i="5"/>
  <c r="F792" i="5"/>
  <c r="F791" i="5"/>
  <c r="F790" i="5"/>
  <c r="F789" i="5"/>
  <c r="F788" i="5"/>
  <c r="F787" i="5"/>
  <c r="F796" i="5" s="1"/>
  <c r="F786" i="5"/>
  <c r="F782" i="5"/>
  <c r="F780" i="5"/>
  <c r="F779" i="5"/>
  <c r="F776" i="5"/>
  <c r="F783" i="5" s="1"/>
  <c r="F774" i="5"/>
  <c r="F753" i="5"/>
  <c r="F752" i="5"/>
  <c r="F751" i="5"/>
  <c r="F750" i="5"/>
  <c r="F749" i="5"/>
  <c r="F748" i="5"/>
  <c r="F747" i="5"/>
  <c r="F746" i="5"/>
  <c r="F755" i="5" s="1"/>
  <c r="F742" i="5"/>
  <c r="F740" i="5"/>
  <c r="F738" i="5"/>
  <c r="F735" i="5"/>
  <c r="F743" i="5" s="1"/>
  <c r="F756" i="5" s="1"/>
  <c r="F731" i="5"/>
  <c r="F698" i="5"/>
  <c r="F697" i="5"/>
  <c r="F696" i="5"/>
  <c r="F695" i="5"/>
  <c r="F694" i="5"/>
  <c r="F693" i="5"/>
  <c r="F692" i="5"/>
  <c r="F691" i="5"/>
  <c r="F700" i="5" s="1"/>
  <c r="F686" i="5"/>
  <c r="F685" i="5"/>
  <c r="F683" i="5"/>
  <c r="F687" i="5" s="1"/>
  <c r="F678" i="5"/>
  <c r="F680" i="5" s="1"/>
  <c r="F677" i="5"/>
  <c r="F657" i="5"/>
  <c r="F656" i="5"/>
  <c r="F655" i="5"/>
  <c r="F654" i="5"/>
  <c r="F653" i="5"/>
  <c r="F652" i="5"/>
  <c r="F651" i="5"/>
  <c r="F650" i="5"/>
  <c r="F649" i="5"/>
  <c r="F648" i="5"/>
  <c r="F647" i="5"/>
  <c r="F659" i="5" s="1"/>
  <c r="F643" i="5"/>
  <c r="F642" i="5"/>
  <c r="F641" i="5"/>
  <c r="F639" i="5"/>
  <c r="F575" i="5"/>
  <c r="F574" i="5"/>
  <c r="F573" i="5"/>
  <c r="F572" i="5"/>
  <c r="F571" i="5"/>
  <c r="F570" i="5"/>
  <c r="F569" i="5"/>
  <c r="F568" i="5"/>
  <c r="F567" i="5"/>
  <c r="F577" i="5" s="1"/>
  <c r="F566" i="5"/>
  <c r="F561" i="5"/>
  <c r="F559" i="5"/>
  <c r="F562" i="5" s="1"/>
  <c r="F445" i="5"/>
  <c r="F444" i="5"/>
  <c r="F443" i="5"/>
  <c r="F442" i="5"/>
  <c r="F441" i="5"/>
  <c r="F440" i="5"/>
  <c r="F439" i="5"/>
  <c r="F438" i="5"/>
  <c r="F447" i="5" s="1"/>
  <c r="L433" i="5"/>
  <c r="F433" i="5"/>
  <c r="L432" i="5"/>
  <c r="L431" i="5"/>
  <c r="F431" i="5"/>
  <c r="F434" i="5" s="1"/>
  <c r="L430" i="5"/>
  <c r="L429" i="5"/>
  <c r="L428" i="5"/>
  <c r="L427" i="5"/>
  <c r="L426" i="5"/>
  <c r="L435" i="5" s="1"/>
  <c r="L422" i="5"/>
  <c r="L421" i="5"/>
  <c r="L397" i="5"/>
  <c r="L396" i="5"/>
  <c r="L395" i="5"/>
  <c r="L394" i="5"/>
  <c r="L393" i="5"/>
  <c r="L392" i="5"/>
  <c r="F392" i="5"/>
  <c r="L391" i="5"/>
  <c r="L399" i="5" s="1"/>
  <c r="F391" i="5"/>
  <c r="F390" i="5"/>
  <c r="F389" i="5"/>
  <c r="F388" i="5"/>
  <c r="F387" i="5"/>
  <c r="L386" i="5"/>
  <c r="L387" i="5" s="1"/>
  <c r="F386" i="5"/>
  <c r="F385" i="5"/>
  <c r="F384" i="5"/>
  <c r="F383" i="5"/>
  <c r="F394" i="5" s="1"/>
  <c r="F377" i="5"/>
  <c r="F379" i="5" s="1"/>
  <c r="L362" i="5"/>
  <c r="L361" i="5"/>
  <c r="L360" i="5"/>
  <c r="L359" i="5"/>
  <c r="L358" i="5"/>
  <c r="L357" i="5"/>
  <c r="L356" i="5"/>
  <c r="L355" i="5"/>
  <c r="L364" i="5" s="1"/>
  <c r="F352" i="5"/>
  <c r="L351" i="5"/>
  <c r="F351" i="5"/>
  <c r="L350" i="5"/>
  <c r="F350" i="5"/>
  <c r="F349" i="5"/>
  <c r="F348" i="5"/>
  <c r="F347" i="5"/>
  <c r="F346" i="5"/>
  <c r="F345" i="5"/>
  <c r="F344" i="5"/>
  <c r="F343" i="5"/>
  <c r="F354" i="5" s="1"/>
  <c r="F339" i="5"/>
  <c r="F337" i="5"/>
  <c r="F311" i="5"/>
  <c r="F310" i="5"/>
  <c r="F309" i="5"/>
  <c r="F308" i="5"/>
  <c r="F307" i="5"/>
  <c r="F306" i="5"/>
  <c r="F305" i="5"/>
  <c r="F304" i="5"/>
  <c r="F303" i="5"/>
  <c r="F302" i="5"/>
  <c r="F313" i="5" s="1"/>
  <c r="F298" i="5"/>
  <c r="F296" i="5"/>
  <c r="L275" i="5"/>
  <c r="L274" i="5"/>
  <c r="L273" i="5"/>
  <c r="L272" i="5"/>
  <c r="L271" i="5"/>
  <c r="L270" i="5"/>
  <c r="F270" i="5"/>
  <c r="L269" i="5"/>
  <c r="F269" i="5"/>
  <c r="L268" i="5"/>
  <c r="F268" i="5"/>
  <c r="L267" i="5"/>
  <c r="L277" i="5" s="1"/>
  <c r="F267" i="5"/>
  <c r="F266" i="5"/>
  <c r="F265" i="5"/>
  <c r="F264" i="5"/>
  <c r="F263" i="5"/>
  <c r="L262" i="5"/>
  <c r="F262" i="5"/>
  <c r="L261" i="5"/>
  <c r="F261" i="5"/>
  <c r="F272" i="5" s="1"/>
  <c r="L260" i="5"/>
  <c r="L263" i="5" s="1"/>
  <c r="F255" i="5"/>
  <c r="F257" i="5" s="1"/>
  <c r="F203" i="5"/>
  <c r="F202" i="5"/>
  <c r="F201" i="5"/>
  <c r="F200" i="5"/>
  <c r="F199" i="5"/>
  <c r="L198" i="5"/>
  <c r="F198" i="5"/>
  <c r="L197" i="5"/>
  <c r="F197" i="5"/>
  <c r="L196" i="5"/>
  <c r="F196" i="5"/>
  <c r="L195" i="5"/>
  <c r="F195" i="5"/>
  <c r="F205" i="5" s="1"/>
  <c r="L194" i="5"/>
  <c r="F194" i="5"/>
  <c r="L193" i="5"/>
  <c r="L192" i="5"/>
  <c r="L200" i="5" s="1"/>
  <c r="L188" i="5"/>
  <c r="F188" i="5"/>
  <c r="F190" i="5" s="1"/>
  <c r="L187" i="5"/>
  <c r="L186" i="5"/>
  <c r="L180" i="5"/>
  <c r="F162" i="5"/>
  <c r="F161" i="5"/>
  <c r="F160" i="5"/>
  <c r="F159" i="5"/>
  <c r="F158" i="5"/>
  <c r="F157" i="5"/>
  <c r="F156" i="5"/>
  <c r="F155" i="5"/>
  <c r="F154" i="5"/>
  <c r="F153" i="5"/>
  <c r="F164" i="5" s="1"/>
  <c r="F149" i="5"/>
  <c r="F147" i="5"/>
  <c r="F141" i="5"/>
  <c r="F122" i="5"/>
  <c r="F121" i="5"/>
  <c r="F120" i="5"/>
  <c r="F119" i="5"/>
  <c r="F118" i="5"/>
  <c r="F117" i="5"/>
  <c r="F116" i="5"/>
  <c r="F115" i="5"/>
  <c r="F114" i="5"/>
  <c r="F124" i="5" s="1"/>
  <c r="F110" i="5"/>
  <c r="F108" i="5"/>
  <c r="F71" i="5"/>
  <c r="F70" i="5"/>
  <c r="F69" i="5"/>
  <c r="F68" i="5"/>
  <c r="F67" i="5"/>
  <c r="F66" i="5"/>
  <c r="F65" i="5"/>
  <c r="F64" i="5"/>
  <c r="F63" i="5"/>
  <c r="F62" i="5"/>
  <c r="F73" i="5" s="1"/>
  <c r="F58" i="5"/>
  <c r="F56" i="5"/>
  <c r="F32" i="5"/>
  <c r="F31" i="5"/>
  <c r="F30" i="5"/>
  <c r="F29" i="5"/>
  <c r="F28" i="5"/>
  <c r="F27" i="5"/>
  <c r="F26" i="5"/>
  <c r="F25" i="5"/>
  <c r="F24" i="5"/>
  <c r="F34" i="5" s="1"/>
  <c r="F23" i="5"/>
  <c r="F17" i="5"/>
  <c r="F19" i="5" s="1"/>
  <c r="F688" i="5" l="1"/>
  <c r="F701" i="5" s="1"/>
  <c r="F797" i="5"/>
  <c r="L1228" i="7"/>
  <c r="L1227" i="7"/>
  <c r="L1226" i="7"/>
  <c r="L1225" i="7"/>
  <c r="L1224" i="7"/>
  <c r="L1223" i="7"/>
  <c r="L1222" i="7"/>
  <c r="L1230" i="7" s="1"/>
  <c r="L1211" i="7"/>
  <c r="L1205" i="7"/>
  <c r="L1208" i="7" s="1"/>
  <c r="L1186" i="7"/>
  <c r="L1185" i="7"/>
  <c r="L1184" i="7"/>
  <c r="L1183" i="7"/>
  <c r="L1182" i="7"/>
  <c r="L1181" i="7"/>
  <c r="L1188" i="7" s="1"/>
  <c r="L1180" i="7"/>
  <c r="L1175" i="7"/>
  <c r="L1166" i="7"/>
  <c r="L1165" i="7"/>
  <c r="L1160" i="7"/>
  <c r="L1162" i="7" s="1"/>
  <c r="L1141" i="7"/>
  <c r="L1140" i="7"/>
  <c r="L1139" i="7"/>
  <c r="L1138" i="7"/>
  <c r="L1137" i="7"/>
  <c r="L1136" i="7"/>
  <c r="L1135" i="7"/>
  <c r="L1134" i="7"/>
  <c r="L1133" i="7"/>
  <c r="L1132" i="7"/>
  <c r="L1143" i="7" s="1"/>
  <c r="L1127" i="7"/>
  <c r="L1126" i="7"/>
  <c r="L1117" i="7"/>
  <c r="L1113" i="7"/>
  <c r="L1112" i="7"/>
  <c r="L1114" i="7" s="1"/>
  <c r="L1093" i="7"/>
  <c r="L1092" i="7"/>
  <c r="L1091" i="7"/>
  <c r="L1090" i="7"/>
  <c r="L1089" i="7"/>
  <c r="L1088" i="7"/>
  <c r="L1087" i="7"/>
  <c r="L1086" i="7"/>
  <c r="L1085" i="7"/>
  <c r="L1084" i="7"/>
  <c r="L1095" i="7" s="1"/>
  <c r="L1079" i="7"/>
  <c r="L1078" i="7"/>
  <c r="L1073" i="7"/>
  <c r="L1069" i="7"/>
  <c r="L1068" i="7"/>
  <c r="L1064" i="7"/>
  <c r="L1028" i="7"/>
  <c r="L1027" i="7"/>
  <c r="L1026" i="7"/>
  <c r="L1025" i="7"/>
  <c r="L1024" i="7"/>
  <c r="L1023" i="7"/>
  <c r="L1022" i="7"/>
  <c r="L1021" i="7"/>
  <c r="L1030" i="7" s="1"/>
  <c r="L1011" i="7"/>
  <c r="L986" i="7"/>
  <c r="L985" i="7"/>
  <c r="L984" i="7"/>
  <c r="L983" i="7"/>
  <c r="L982" i="7"/>
  <c r="L981" i="7"/>
  <c r="L980" i="7"/>
  <c r="L979" i="7"/>
  <c r="L978" i="7"/>
  <c r="L988" i="7" s="1"/>
  <c r="L968" i="7"/>
  <c r="L946" i="7"/>
  <c r="L945" i="7"/>
  <c r="L944" i="7"/>
  <c r="L943" i="7"/>
  <c r="L942" i="7"/>
  <c r="L941" i="7"/>
  <c r="L940" i="7"/>
  <c r="L948" i="7" s="1"/>
  <c r="L935" i="7"/>
  <c r="L926" i="7"/>
  <c r="L904" i="7"/>
  <c r="L903" i="7"/>
  <c r="L902" i="7"/>
  <c r="L901" i="7"/>
  <c r="L900" i="7"/>
  <c r="L899" i="7"/>
  <c r="L906" i="7" s="1"/>
  <c r="L898" i="7"/>
  <c r="L893" i="7"/>
  <c r="L885" i="7"/>
  <c r="L861" i="7"/>
  <c r="L860" i="7"/>
  <c r="L859" i="7"/>
  <c r="L858" i="7"/>
  <c r="L857" i="7"/>
  <c r="L856" i="7"/>
  <c r="L855" i="7"/>
  <c r="L854" i="7"/>
  <c r="L853" i="7"/>
  <c r="L852" i="7"/>
  <c r="L851" i="7"/>
  <c r="L850" i="7"/>
  <c r="L863" i="7" s="1"/>
  <c r="L844" i="7"/>
  <c r="L814" i="7"/>
  <c r="L813" i="7"/>
  <c r="L812" i="7"/>
  <c r="L811" i="7"/>
  <c r="L810" i="7"/>
  <c r="L809" i="7"/>
  <c r="L808" i="7"/>
  <c r="L807" i="7"/>
  <c r="L816" i="7" s="1"/>
  <c r="L806" i="7"/>
  <c r="L805" i="7"/>
  <c r="L800" i="7"/>
  <c r="L798" i="7"/>
  <c r="L792" i="7"/>
  <c r="L788" i="7"/>
  <c r="L789" i="7" s="1"/>
  <c r="L770" i="7"/>
  <c r="L769" i="7"/>
  <c r="L768" i="7"/>
  <c r="L767" i="7"/>
  <c r="L766" i="7"/>
  <c r="L765" i="7"/>
  <c r="L764" i="7"/>
  <c r="L763" i="7"/>
  <c r="L772" i="7" s="1"/>
  <c r="L762" i="7"/>
  <c r="L761" i="7"/>
  <c r="L756" i="7"/>
  <c r="L754" i="7"/>
  <c r="L748" i="7"/>
  <c r="F748" i="7"/>
  <c r="F747" i="7"/>
  <c r="F746" i="7"/>
  <c r="F745" i="7"/>
  <c r="F744" i="7"/>
  <c r="F743" i="7"/>
  <c r="F750" i="7" s="1"/>
  <c r="F742" i="7"/>
  <c r="F741" i="7"/>
  <c r="F736" i="7"/>
  <c r="F728" i="7"/>
  <c r="L726" i="7"/>
  <c r="L725" i="7"/>
  <c r="L724" i="7"/>
  <c r="L723" i="7"/>
  <c r="L722" i="7"/>
  <c r="L728" i="7" s="1"/>
  <c r="L721" i="7"/>
  <c r="L720" i="7"/>
  <c r="L719" i="7"/>
  <c r="L714" i="7"/>
  <c r="F706" i="7"/>
  <c r="L705" i="7"/>
  <c r="F705" i="7"/>
  <c r="F704" i="7"/>
  <c r="F703" i="7"/>
  <c r="F702" i="7"/>
  <c r="F701" i="7"/>
  <c r="F700" i="7"/>
  <c r="F708" i="7" s="1"/>
  <c r="F695" i="7"/>
  <c r="F696" i="7" s="1"/>
  <c r="F689" i="7"/>
  <c r="L683" i="7"/>
  <c r="L682" i="7"/>
  <c r="L681" i="7"/>
  <c r="L680" i="7"/>
  <c r="L679" i="7"/>
  <c r="L678" i="7"/>
  <c r="L677" i="7"/>
  <c r="L676" i="7"/>
  <c r="L685" i="7" s="1"/>
  <c r="L675" i="7"/>
  <c r="L670" i="7"/>
  <c r="L661" i="7"/>
  <c r="F641" i="7"/>
  <c r="L638" i="7"/>
  <c r="L637" i="7"/>
  <c r="F637" i="7"/>
  <c r="L636" i="7"/>
  <c r="F636" i="7"/>
  <c r="F643" i="7" s="1"/>
  <c r="L635" i="7"/>
  <c r="L634" i="7"/>
  <c r="L633" i="7"/>
  <c r="L640" i="7" s="1"/>
  <c r="L632" i="7"/>
  <c r="L631" i="7"/>
  <c r="L630" i="7"/>
  <c r="F628" i="7"/>
  <c r="F626" i="7"/>
  <c r="L625" i="7"/>
  <c r="F622" i="7"/>
  <c r="F629" i="7" s="1"/>
  <c r="F630" i="7" s="1"/>
  <c r="L618" i="7"/>
  <c r="L595" i="7"/>
  <c r="L594" i="7"/>
  <c r="L593" i="7"/>
  <c r="L592" i="7"/>
  <c r="L591" i="7"/>
  <c r="L590" i="7"/>
  <c r="L589" i="7"/>
  <c r="L588" i="7"/>
  <c r="L597" i="7" s="1"/>
  <c r="L583" i="7"/>
  <c r="L575" i="7"/>
  <c r="F562" i="7"/>
  <c r="F561" i="7"/>
  <c r="F560" i="7"/>
  <c r="F559" i="7"/>
  <c r="F558" i="7"/>
  <c r="F557" i="7"/>
  <c r="F556" i="7"/>
  <c r="F555" i="7"/>
  <c r="F564" i="7" s="1"/>
  <c r="F554" i="7"/>
  <c r="L549" i="7"/>
  <c r="F549" i="7"/>
  <c r="L548" i="7"/>
  <c r="L547" i="7"/>
  <c r="L546" i="7"/>
  <c r="L545" i="7"/>
  <c r="L544" i="7"/>
  <c r="L543" i="7"/>
  <c r="L542" i="7"/>
  <c r="L551" i="7" s="1"/>
  <c r="F542" i="7"/>
  <c r="L537" i="7"/>
  <c r="L531" i="7"/>
  <c r="F516" i="7"/>
  <c r="F515" i="7"/>
  <c r="F514" i="7"/>
  <c r="F513" i="7"/>
  <c r="F512" i="7"/>
  <c r="F511" i="7"/>
  <c r="F510" i="7"/>
  <c r="F509" i="7"/>
  <c r="F518" i="7" s="1"/>
  <c r="L508" i="7"/>
  <c r="L507" i="7"/>
  <c r="L506" i="7"/>
  <c r="L505" i="7"/>
  <c r="L504" i="7"/>
  <c r="F504" i="7"/>
  <c r="L503" i="7"/>
  <c r="L502" i="7"/>
  <c r="L501" i="7"/>
  <c r="L500" i="7"/>
  <c r="L510" i="7" s="1"/>
  <c r="F498" i="7"/>
  <c r="L488" i="7"/>
  <c r="F475" i="7"/>
  <c r="F474" i="7"/>
  <c r="F473" i="7"/>
  <c r="F472" i="7"/>
  <c r="F471" i="7"/>
  <c r="F470" i="7"/>
  <c r="F469" i="7"/>
  <c r="F468" i="7"/>
  <c r="F467" i="7"/>
  <c r="F466" i="7"/>
  <c r="F477" i="7" s="1"/>
  <c r="L465" i="7"/>
  <c r="L464" i="7"/>
  <c r="L463" i="7"/>
  <c r="L462" i="7"/>
  <c r="L461" i="7"/>
  <c r="L460" i="7"/>
  <c r="L459" i="7"/>
  <c r="L458" i="7"/>
  <c r="L457" i="7"/>
  <c r="L467" i="7" s="1"/>
  <c r="F455" i="7"/>
  <c r="L445" i="7"/>
  <c r="F432" i="7"/>
  <c r="F431" i="7"/>
  <c r="F430" i="7"/>
  <c r="F429" i="7"/>
  <c r="F428" i="7"/>
  <c r="F427" i="7"/>
  <c r="F434" i="7" s="1"/>
  <c r="F426" i="7"/>
  <c r="F425" i="7"/>
  <c r="F424" i="7"/>
  <c r="L422" i="7"/>
  <c r="L421" i="7"/>
  <c r="L420" i="7"/>
  <c r="F420" i="7"/>
  <c r="L419" i="7"/>
  <c r="L418" i="7"/>
  <c r="L417" i="7"/>
  <c r="L416" i="7"/>
  <c r="L415" i="7"/>
  <c r="L414" i="7"/>
  <c r="L424" i="7" s="1"/>
  <c r="F414" i="7"/>
  <c r="L402" i="7"/>
  <c r="F393" i="7"/>
  <c r="F391" i="7"/>
  <c r="F390" i="7"/>
  <c r="F389" i="7"/>
  <c r="F388" i="7"/>
  <c r="F387" i="7"/>
  <c r="F386" i="7"/>
  <c r="F385" i="7"/>
  <c r="F384" i="7"/>
  <c r="F383" i="7"/>
  <c r="F382" i="7"/>
  <c r="L379" i="7"/>
  <c r="L378" i="7"/>
  <c r="L377" i="7"/>
  <c r="L376" i="7"/>
  <c r="L375" i="7"/>
  <c r="L374" i="7"/>
  <c r="L373" i="7"/>
  <c r="L372" i="7"/>
  <c r="L371" i="7"/>
  <c r="L381" i="7" s="1"/>
  <c r="F371" i="7"/>
  <c r="L359" i="7"/>
  <c r="F348" i="7"/>
  <c r="F347" i="7"/>
  <c r="F346" i="7"/>
  <c r="F345" i="7"/>
  <c r="F344" i="7"/>
  <c r="F343" i="7"/>
  <c r="F342" i="7"/>
  <c r="F341" i="7"/>
  <c r="F340" i="7"/>
  <c r="F350" i="7" s="1"/>
  <c r="F339" i="7"/>
  <c r="L336" i="7"/>
  <c r="L335" i="7"/>
  <c r="L334" i="7"/>
  <c r="L333" i="7"/>
  <c r="L332" i="7"/>
  <c r="L331" i="7"/>
  <c r="L330" i="7"/>
  <c r="L329" i="7"/>
  <c r="L328" i="7"/>
  <c r="L338" i="7" s="1"/>
  <c r="F328" i="7"/>
  <c r="L317" i="7"/>
  <c r="F305" i="7"/>
  <c r="F304" i="7"/>
  <c r="F303" i="7"/>
  <c r="F302" i="7"/>
  <c r="F301" i="7"/>
  <c r="F300" i="7"/>
  <c r="F299" i="7"/>
  <c r="F298" i="7"/>
  <c r="F297" i="7"/>
  <c r="F296" i="7"/>
  <c r="F307" i="7" s="1"/>
  <c r="L294" i="7"/>
  <c r="L293" i="7"/>
  <c r="L292" i="7"/>
  <c r="L291" i="7"/>
  <c r="L290" i="7"/>
  <c r="L289" i="7"/>
  <c r="L288" i="7"/>
  <c r="L296" i="7" s="1"/>
  <c r="L287" i="7"/>
  <c r="L286" i="7"/>
  <c r="F286" i="7"/>
  <c r="L274" i="7"/>
  <c r="F263" i="7"/>
  <c r="F262" i="7"/>
  <c r="F261" i="7"/>
  <c r="F260" i="7"/>
  <c r="F259" i="7"/>
  <c r="F258" i="7"/>
  <c r="F257" i="7"/>
  <c r="F256" i="7"/>
  <c r="F255" i="7"/>
  <c r="F254" i="7"/>
  <c r="F265" i="7" s="1"/>
  <c r="L251" i="7"/>
  <c r="L250" i="7"/>
  <c r="L249" i="7"/>
  <c r="L248" i="7"/>
  <c r="L247" i="7"/>
  <c r="L246" i="7"/>
  <c r="L245" i="7"/>
  <c r="L244" i="7"/>
  <c r="L253" i="7" s="1"/>
  <c r="L243" i="7"/>
  <c r="F243" i="7"/>
  <c r="L231" i="7"/>
  <c r="F220" i="7"/>
  <c r="F219" i="7"/>
  <c r="F218" i="7"/>
  <c r="F217" i="7"/>
  <c r="F216" i="7"/>
  <c r="F215" i="7"/>
  <c r="F214" i="7"/>
  <c r="F213" i="7"/>
  <c r="F212" i="7"/>
  <c r="F211" i="7"/>
  <c r="F222" i="7" s="1"/>
  <c r="L210" i="7"/>
  <c r="L208" i="7"/>
  <c r="L207" i="7"/>
  <c r="L206" i="7"/>
  <c r="L205" i="7"/>
  <c r="L204" i="7"/>
  <c r="L203" i="7"/>
  <c r="L202" i="7"/>
  <c r="L201" i="7"/>
  <c r="L200" i="7"/>
  <c r="F200" i="7"/>
  <c r="L188" i="7"/>
  <c r="F177" i="7"/>
  <c r="F176" i="7"/>
  <c r="F175" i="7"/>
  <c r="F174" i="7"/>
  <c r="F173" i="7"/>
  <c r="F172" i="7"/>
  <c r="F171" i="7"/>
  <c r="F170" i="7"/>
  <c r="F179" i="7" s="1"/>
  <c r="F169" i="7"/>
  <c r="F168" i="7"/>
  <c r="L165" i="7"/>
  <c r="L164" i="7"/>
  <c r="L163" i="7"/>
  <c r="L162" i="7"/>
  <c r="L161" i="7"/>
  <c r="L160" i="7"/>
  <c r="L159" i="7"/>
  <c r="L167" i="7" s="1"/>
  <c r="L158" i="7"/>
  <c r="L157" i="7"/>
  <c r="F157" i="7"/>
  <c r="L145" i="7"/>
  <c r="F134" i="7"/>
  <c r="F133" i="7"/>
  <c r="F132" i="7"/>
  <c r="F131" i="7"/>
  <c r="F130" i="7"/>
  <c r="F129" i="7"/>
  <c r="F128" i="7"/>
  <c r="F127" i="7"/>
  <c r="F126" i="7"/>
  <c r="F136" i="7" s="1"/>
  <c r="F125" i="7"/>
  <c r="L122" i="7"/>
  <c r="L121" i="7"/>
  <c r="L120" i="7"/>
  <c r="L119" i="7"/>
  <c r="L118" i="7"/>
  <c r="L117" i="7"/>
  <c r="L116" i="7"/>
  <c r="L115" i="7"/>
  <c r="L114" i="7"/>
  <c r="L124" i="7" s="1"/>
  <c r="F114" i="7"/>
  <c r="L102" i="7"/>
  <c r="L79" i="7"/>
  <c r="L78" i="7"/>
  <c r="F78" i="7"/>
  <c r="L77" i="7"/>
  <c r="F77" i="7"/>
  <c r="L76" i="7"/>
  <c r="F76" i="7"/>
  <c r="L75" i="7"/>
  <c r="F75" i="7"/>
  <c r="L74" i="7"/>
  <c r="F74" i="7"/>
  <c r="L73" i="7"/>
  <c r="F73" i="7"/>
  <c r="F80" i="7" s="1"/>
  <c r="L72" i="7"/>
  <c r="F72" i="7"/>
  <c r="L71" i="7"/>
  <c r="L81" i="7" s="1"/>
  <c r="F71" i="7"/>
  <c r="F70" i="7"/>
  <c r="L59" i="7"/>
  <c r="F59" i="7"/>
  <c r="L36" i="7"/>
  <c r="F36" i="7"/>
  <c r="L35" i="7"/>
  <c r="F35" i="7"/>
  <c r="L34" i="7"/>
  <c r="F34" i="7"/>
  <c r="L33" i="7"/>
  <c r="F33" i="7"/>
  <c r="L32" i="7"/>
  <c r="F32" i="7"/>
  <c r="L31" i="7"/>
  <c r="F31" i="7"/>
  <c r="L30" i="7"/>
  <c r="F30" i="7"/>
  <c r="L29" i="7"/>
  <c r="L38" i="7" s="1"/>
  <c r="F29" i="7"/>
  <c r="L28" i="7"/>
  <c r="F28" i="7"/>
  <c r="F38" i="7" s="1"/>
  <c r="F27" i="7"/>
  <c r="L16" i="7"/>
  <c r="F16" i="7"/>
  <c r="F644" i="7" l="1"/>
  <c r="G51" i="10"/>
  <c r="I51" i="10" s="1"/>
  <c r="K963" i="9" s="1"/>
  <c r="G52" i="10"/>
  <c r="I52" i="10" s="1"/>
  <c r="G53" i="10"/>
  <c r="I53" i="10" s="1"/>
  <c r="K487" i="9" s="1"/>
  <c r="G54" i="10"/>
  <c r="I54" i="10" s="1"/>
  <c r="K648" i="9" s="1"/>
  <c r="G55" i="10"/>
  <c r="G56" i="10"/>
  <c r="G57" i="10"/>
  <c r="G50" i="10"/>
  <c r="J50" i="10" s="1"/>
  <c r="G24" i="10"/>
  <c r="G25" i="10"/>
  <c r="I25" i="10" s="1"/>
  <c r="K97" i="7" s="1"/>
  <c r="L97" i="7" s="1"/>
  <c r="G26" i="10"/>
  <c r="G27" i="10"/>
  <c r="G28" i="10"/>
  <c r="G29" i="10"/>
  <c r="G30" i="10"/>
  <c r="I30" i="10" s="1"/>
  <c r="G31" i="10"/>
  <c r="I31" i="10" s="1"/>
  <c r="G32" i="10"/>
  <c r="I32" i="10" s="1"/>
  <c r="K613" i="7" s="1"/>
  <c r="L613" i="7" s="1"/>
  <c r="G33" i="10"/>
  <c r="I33" i="10" s="1"/>
  <c r="K656" i="7" s="1"/>
  <c r="L656" i="7" s="1"/>
  <c r="G34" i="10"/>
  <c r="I34" i="10" s="1"/>
  <c r="K701" i="7" s="1"/>
  <c r="L701" i="7" s="1"/>
  <c r="L702" i="7" s="1"/>
  <c r="G35" i="10"/>
  <c r="I35" i="10" s="1"/>
  <c r="K744" i="7" s="1"/>
  <c r="L744" i="7" s="1"/>
  <c r="L745" i="7" s="1"/>
  <c r="G36" i="10"/>
  <c r="I36" i="10" s="1"/>
  <c r="K832" i="7" s="1"/>
  <c r="L832" i="7" s="1"/>
  <c r="L833" i="7" s="1"/>
  <c r="G37" i="10"/>
  <c r="G38" i="10"/>
  <c r="G39" i="10"/>
  <c r="G40" i="10"/>
  <c r="G41" i="10"/>
  <c r="G23" i="10"/>
  <c r="J23" i="10" s="1"/>
  <c r="G18" i="10"/>
  <c r="I18" i="10" s="1"/>
  <c r="G19" i="10"/>
  <c r="J19" i="10" s="1"/>
  <c r="G17" i="10"/>
  <c r="I17" i="10" s="1"/>
  <c r="F508" i="8"/>
  <c r="F507" i="8"/>
  <c r="F506" i="8"/>
  <c r="F509" i="8" s="1"/>
  <c r="F500" i="8"/>
  <c r="F502" i="8" s="1"/>
  <c r="F437" i="8"/>
  <c r="F436" i="8"/>
  <c r="F435" i="8"/>
  <c r="F434" i="8"/>
  <c r="F433" i="8"/>
  <c r="F439" i="8" s="1"/>
  <c r="F429" i="8"/>
  <c r="F428" i="8"/>
  <c r="F426" i="8"/>
  <c r="F425" i="8"/>
  <c r="F360" i="8"/>
  <c r="F359" i="8"/>
  <c r="F358" i="8"/>
  <c r="F357" i="8"/>
  <c r="F356" i="8"/>
  <c r="F355" i="8"/>
  <c r="F354" i="8"/>
  <c r="F362" i="8" s="1"/>
  <c r="F350" i="8"/>
  <c r="F349" i="8"/>
  <c r="F347" i="8"/>
  <c r="F256" i="8"/>
  <c r="F255" i="8"/>
  <c r="F258" i="8" s="1"/>
  <c r="F254" i="8"/>
  <c r="F253" i="8"/>
  <c r="F252" i="8"/>
  <c r="F248" i="8"/>
  <c r="F247" i="8"/>
  <c r="F245" i="8"/>
  <c r="L222" i="8"/>
  <c r="L221" i="8"/>
  <c r="L220" i="8"/>
  <c r="L219" i="8"/>
  <c r="L218" i="8"/>
  <c r="L224" i="8" s="1"/>
  <c r="L213" i="8"/>
  <c r="L212" i="8"/>
  <c r="L214" i="8" s="1"/>
  <c r="F183" i="8"/>
  <c r="F181" i="8"/>
  <c r="F180" i="8"/>
  <c r="F114" i="8"/>
  <c r="F113" i="8"/>
  <c r="F116" i="8" s="1"/>
  <c r="F112" i="8"/>
  <c r="F111" i="8"/>
  <c r="F110" i="8"/>
  <c r="F105" i="8"/>
  <c r="F103" i="8"/>
  <c r="F106" i="8" s="1"/>
  <c r="F79" i="8"/>
  <c r="F78" i="8"/>
  <c r="F77" i="8"/>
  <c r="F76" i="8"/>
  <c r="F75" i="8"/>
  <c r="F81" i="8" s="1"/>
  <c r="F70" i="8"/>
  <c r="F68" i="8"/>
  <c r="F71" i="8" s="1"/>
  <c r="F44" i="8"/>
  <c r="F43" i="8"/>
  <c r="F42" i="8"/>
  <c r="F41" i="8"/>
  <c r="F40" i="8"/>
  <c r="F39" i="8"/>
  <c r="F38" i="8"/>
  <c r="F46" i="8" s="1"/>
  <c r="F33" i="8"/>
  <c r="F31" i="8"/>
  <c r="F34" i="8" s="1"/>
  <c r="J57" i="10" l="1"/>
  <c r="I57" i="10"/>
  <c r="K771" i="9" s="1"/>
  <c r="L771" i="9" s="1"/>
  <c r="L772" i="9" s="1"/>
  <c r="I56" i="10"/>
  <c r="K727" i="9" s="1"/>
  <c r="L727" i="9" s="1"/>
  <c r="L728" i="9" s="1"/>
  <c r="J56" i="10"/>
  <c r="I37" i="10"/>
  <c r="E685" i="7" s="1"/>
  <c r="F685" i="7" s="1"/>
  <c r="F686" i="7" s="1"/>
  <c r="F697" i="7" s="1"/>
  <c r="F709" i="7" s="1"/>
  <c r="J37" i="10"/>
  <c r="E554" i="5" s="1"/>
  <c r="F554" i="5" s="1"/>
  <c r="F556" i="5" s="1"/>
  <c r="F563" i="5" s="1"/>
  <c r="F578" i="5" s="1"/>
  <c r="P37" i="10" s="1"/>
  <c r="K576" i="7"/>
  <c r="L576" i="7" s="1"/>
  <c r="K403" i="7"/>
  <c r="L403" i="7" s="1"/>
  <c r="K318" i="7"/>
  <c r="L318" i="7" s="1"/>
  <c r="K232" i="7"/>
  <c r="L232" i="7" s="1"/>
  <c r="K146" i="7"/>
  <c r="L146" i="7" s="1"/>
  <c r="K60" i="7"/>
  <c r="L60" i="7" s="1"/>
  <c r="E858" i="9"/>
  <c r="F858" i="9" s="1"/>
  <c r="K933" i="9"/>
  <c r="L933" i="9" s="1"/>
  <c r="K451" i="9"/>
  <c r="L451" i="9" s="1"/>
  <c r="E217" i="9"/>
  <c r="F217" i="9" s="1"/>
  <c r="E138" i="9"/>
  <c r="F138" i="9" s="1"/>
  <c r="E61" i="9"/>
  <c r="F61" i="9" s="1"/>
  <c r="E407" i="9"/>
  <c r="F407" i="9" s="1"/>
  <c r="K858" i="9"/>
  <c r="L858" i="9" s="1"/>
  <c r="K375" i="9"/>
  <c r="L375" i="9" s="1"/>
  <c r="K1212" i="7"/>
  <c r="L1212" i="7" s="1"/>
  <c r="K927" i="7"/>
  <c r="L927" i="7" s="1"/>
  <c r="E543" i="7"/>
  <c r="F543" i="7" s="1"/>
  <c r="F550" i="7" s="1"/>
  <c r="K489" i="7"/>
  <c r="L489" i="7" s="1"/>
  <c r="E372" i="7"/>
  <c r="F372" i="7" s="1"/>
  <c r="F378" i="7" s="1"/>
  <c r="E287" i="7"/>
  <c r="F287" i="7" s="1"/>
  <c r="F292" i="7" s="1"/>
  <c r="E201" i="7"/>
  <c r="F201" i="7" s="1"/>
  <c r="F207" i="7" s="1"/>
  <c r="E115" i="7"/>
  <c r="F115" i="7" s="1"/>
  <c r="F121" i="7" s="1"/>
  <c r="E17" i="7"/>
  <c r="F17" i="7" s="1"/>
  <c r="F23" i="7" s="1"/>
  <c r="E653" i="9"/>
  <c r="F653" i="9" s="1"/>
  <c r="E896" i="9"/>
  <c r="F896" i="9" s="1"/>
  <c r="K818" i="9"/>
  <c r="L818" i="9" s="1"/>
  <c r="O571" i="9"/>
  <c r="K301" i="9"/>
  <c r="L301" i="9" s="1"/>
  <c r="K837" i="7"/>
  <c r="L837" i="7" s="1"/>
  <c r="K1040" i="9"/>
  <c r="L1040" i="9" s="1"/>
  <c r="E256" i="9"/>
  <c r="F256" i="9" s="1"/>
  <c r="K101" i="9"/>
  <c r="L101" i="9" s="1"/>
  <c r="K1070" i="7"/>
  <c r="L1070" i="7" s="1"/>
  <c r="K662" i="7"/>
  <c r="L662" i="7" s="1"/>
  <c r="E456" i="7"/>
  <c r="F456" i="7" s="1"/>
  <c r="F462" i="7" s="1"/>
  <c r="K776" i="9"/>
  <c r="L776" i="9" s="1"/>
  <c r="K1003" i="9"/>
  <c r="L1003" i="9" s="1"/>
  <c r="K653" i="9"/>
  <c r="L653" i="9" s="1"/>
  <c r="E692" i="9"/>
  <c r="F692" i="9" s="1"/>
  <c r="K896" i="9"/>
  <c r="L896" i="9" s="1"/>
  <c r="K411" i="9"/>
  <c r="L411" i="9" s="1"/>
  <c r="K223" i="9"/>
  <c r="L223" i="9" s="1"/>
  <c r="K141" i="9"/>
  <c r="L141" i="9" s="1"/>
  <c r="K60" i="9"/>
  <c r="L60" i="9" s="1"/>
  <c r="K1118" i="7"/>
  <c r="L1118" i="7" s="1"/>
  <c r="K692" i="9"/>
  <c r="L692" i="9" s="1"/>
  <c r="K1167" i="7"/>
  <c r="L1167" i="7" s="1"/>
  <c r="K886" i="7"/>
  <c r="L886" i="7" s="1"/>
  <c r="E729" i="7"/>
  <c r="F729" i="7" s="1"/>
  <c r="F737" i="7" s="1"/>
  <c r="K532" i="7"/>
  <c r="L532" i="7" s="1"/>
  <c r="K360" i="7"/>
  <c r="L360" i="7" s="1"/>
  <c r="K275" i="7"/>
  <c r="L275" i="7" s="1"/>
  <c r="K189" i="7"/>
  <c r="L189" i="7" s="1"/>
  <c r="K103" i="7"/>
  <c r="L103" i="7" s="1"/>
  <c r="K17" i="7"/>
  <c r="L17" i="7" s="1"/>
  <c r="K732" i="9"/>
  <c r="L732" i="9" s="1"/>
  <c r="K533" i="9"/>
  <c r="L533" i="9" s="1"/>
  <c r="K264" i="9"/>
  <c r="L264" i="9" s="1"/>
  <c r="E178" i="9"/>
  <c r="F178" i="9" s="1"/>
  <c r="E100" i="9"/>
  <c r="F100" i="9" s="1"/>
  <c r="E17" i="9"/>
  <c r="F17" i="9" s="1"/>
  <c r="E499" i="7"/>
  <c r="F499" i="7" s="1"/>
  <c r="E333" i="9"/>
  <c r="F333" i="9" s="1"/>
  <c r="K706" i="7"/>
  <c r="L706" i="7" s="1"/>
  <c r="E776" i="9"/>
  <c r="F776" i="9" s="1"/>
  <c r="K17" i="9"/>
  <c r="L17" i="9" s="1"/>
  <c r="K619" i="7"/>
  <c r="L619" i="7" s="1"/>
  <c r="K446" i="7"/>
  <c r="L446" i="7" s="1"/>
  <c r="E329" i="7"/>
  <c r="F329" i="7" s="1"/>
  <c r="F335" i="7" s="1"/>
  <c r="E244" i="7"/>
  <c r="F244" i="7" s="1"/>
  <c r="F250" i="7" s="1"/>
  <c r="E158" i="7"/>
  <c r="F158" i="7" s="1"/>
  <c r="F164" i="7" s="1"/>
  <c r="E60" i="7"/>
  <c r="F60" i="7" s="1"/>
  <c r="F66" i="7" s="1"/>
  <c r="E487" i="9"/>
  <c r="F487" i="9" s="1"/>
  <c r="E732" i="9"/>
  <c r="F732" i="9" s="1"/>
  <c r="K968" i="9"/>
  <c r="L968" i="9" s="1"/>
  <c r="K492" i="9"/>
  <c r="L492" i="9" s="1"/>
  <c r="K182" i="9"/>
  <c r="L182" i="9" s="1"/>
  <c r="J29" i="10"/>
  <c r="E371" i="5" s="1"/>
  <c r="F371" i="5" s="1"/>
  <c r="I29" i="10"/>
  <c r="J28" i="10"/>
  <c r="I28" i="10"/>
  <c r="I55" i="10"/>
  <c r="K687" i="9" s="1"/>
  <c r="L687" i="9" s="1"/>
  <c r="L688" i="9" s="1"/>
  <c r="J55" i="10"/>
  <c r="K570" i="7"/>
  <c r="L570" i="7" s="1"/>
  <c r="E537" i="7"/>
  <c r="F537" i="7" s="1"/>
  <c r="K1213" i="7"/>
  <c r="L1213" i="7" s="1"/>
  <c r="K928" i="7"/>
  <c r="L928" i="7" s="1"/>
  <c r="K490" i="7"/>
  <c r="L490" i="7" s="1"/>
  <c r="E654" i="9"/>
  <c r="F654" i="9" s="1"/>
  <c r="K819" i="9"/>
  <c r="L819" i="9" s="1"/>
  <c r="O572" i="9"/>
  <c r="K302" i="9"/>
  <c r="L302" i="9" s="1"/>
  <c r="K102" i="9"/>
  <c r="L102" i="9" s="1"/>
  <c r="K1071" i="7"/>
  <c r="L1071" i="7" s="1"/>
  <c r="K793" i="7"/>
  <c r="L793" i="7" s="1"/>
  <c r="K663" i="7"/>
  <c r="L663" i="7" s="1"/>
  <c r="K1004" i="9"/>
  <c r="L1004" i="9" s="1"/>
  <c r="K654" i="9"/>
  <c r="L654" i="9" s="1"/>
  <c r="K1119" i="7"/>
  <c r="L1119" i="7" s="1"/>
  <c r="E777" i="9"/>
  <c r="F777" i="9" s="1"/>
  <c r="K693" i="9"/>
  <c r="L693" i="9" s="1"/>
  <c r="K183" i="9"/>
  <c r="L183" i="9" s="1"/>
  <c r="K18" i="9"/>
  <c r="L18" i="9" s="1"/>
  <c r="K577" i="7"/>
  <c r="L577" i="7" s="1"/>
  <c r="K404" i="7"/>
  <c r="L404" i="7" s="1"/>
  <c r="K233" i="7"/>
  <c r="L233" i="7" s="1"/>
  <c r="K147" i="7"/>
  <c r="L147" i="7" s="1"/>
  <c r="E693" i="9"/>
  <c r="F693" i="9" s="1"/>
  <c r="K897" i="9"/>
  <c r="L897" i="9" s="1"/>
  <c r="K412" i="9"/>
  <c r="L412" i="9" s="1"/>
  <c r="K224" i="9"/>
  <c r="L224" i="9" s="1"/>
  <c r="K142" i="9"/>
  <c r="L142" i="9" s="1"/>
  <c r="K61" i="9"/>
  <c r="L61" i="9" s="1"/>
  <c r="K376" i="9"/>
  <c r="L376" i="9" s="1"/>
  <c r="K61" i="7"/>
  <c r="L61" i="7" s="1"/>
  <c r="K1168" i="7"/>
  <c r="L1168" i="7" s="1"/>
  <c r="K887" i="7"/>
  <c r="L887" i="7" s="1"/>
  <c r="K749" i="7"/>
  <c r="L749" i="7" s="1"/>
  <c r="K533" i="7"/>
  <c r="L533" i="7" s="1"/>
  <c r="K361" i="7"/>
  <c r="L361" i="7" s="1"/>
  <c r="K276" i="7"/>
  <c r="L276" i="7" s="1"/>
  <c r="K190" i="7"/>
  <c r="L190" i="7" s="1"/>
  <c r="K104" i="7"/>
  <c r="L104" i="7" s="1"/>
  <c r="K18" i="7"/>
  <c r="L18" i="7" s="1"/>
  <c r="K777" i="9"/>
  <c r="L777" i="9" s="1"/>
  <c r="K733" i="9"/>
  <c r="L733" i="9" s="1"/>
  <c r="K534" i="9"/>
  <c r="L534" i="9" s="1"/>
  <c r="K265" i="9"/>
  <c r="L265" i="9" s="1"/>
  <c r="K838" i="7"/>
  <c r="L838" i="7" s="1"/>
  <c r="K1041" i="9"/>
  <c r="L1041" i="9" s="1"/>
  <c r="K1012" i="7"/>
  <c r="L1012" i="7" s="1"/>
  <c r="K620" i="7"/>
  <c r="L620" i="7" s="1"/>
  <c r="K447" i="7"/>
  <c r="L447" i="7" s="1"/>
  <c r="E733" i="9"/>
  <c r="F733" i="9" s="1"/>
  <c r="K969" i="9"/>
  <c r="L969" i="9" s="1"/>
  <c r="K613" i="9"/>
  <c r="L613" i="9" s="1"/>
  <c r="K969" i="7"/>
  <c r="L969" i="7" s="1"/>
  <c r="K707" i="7"/>
  <c r="L707" i="7" s="1"/>
  <c r="K493" i="9"/>
  <c r="L493" i="9" s="1"/>
  <c r="K574" i="9"/>
  <c r="L574" i="9" s="1"/>
  <c r="K452" i="9"/>
  <c r="L452" i="9" s="1"/>
  <c r="E500" i="7"/>
  <c r="F500" i="7" s="1"/>
  <c r="K859" i="9"/>
  <c r="L859" i="9" s="1"/>
  <c r="K319" i="7"/>
  <c r="L319" i="7" s="1"/>
  <c r="K934" i="9"/>
  <c r="L934" i="9" s="1"/>
  <c r="J27" i="10"/>
  <c r="E182" i="5" s="1"/>
  <c r="F182" i="5" s="1"/>
  <c r="I27" i="10"/>
  <c r="K527" i="7"/>
  <c r="L527" i="7" s="1"/>
  <c r="L528" i="7" s="1"/>
  <c r="E494" i="7"/>
  <c r="F494" i="7" s="1"/>
  <c r="F495" i="7" s="1"/>
  <c r="E142" i="5"/>
  <c r="F142" i="5" s="1"/>
  <c r="F144" i="5" s="1"/>
  <c r="F150" i="5" s="1"/>
  <c r="F165" i="5" s="1"/>
  <c r="E426" i="5"/>
  <c r="F426" i="5" s="1"/>
  <c r="E103" i="5"/>
  <c r="F103" i="5" s="1"/>
  <c r="E372" i="5"/>
  <c r="F372" i="5" s="1"/>
  <c r="E51" i="5"/>
  <c r="F51" i="5" s="1"/>
  <c r="K181" i="5"/>
  <c r="L181" i="5" s="1"/>
  <c r="L183" i="5" s="1"/>
  <c r="L189" i="5" s="1"/>
  <c r="L201" i="5" s="1"/>
  <c r="E332" i="5"/>
  <c r="F332" i="5" s="1"/>
  <c r="E12" i="5"/>
  <c r="F12" i="5" s="1"/>
  <c r="E291" i="5"/>
  <c r="F291" i="5" s="1"/>
  <c r="E183" i="5"/>
  <c r="F183" i="5" s="1"/>
  <c r="E250" i="5"/>
  <c r="F250" i="5" s="1"/>
  <c r="J26" i="10"/>
  <c r="E331" i="5" s="1"/>
  <c r="F331" i="5" s="1"/>
  <c r="I26" i="10"/>
  <c r="I24" i="10"/>
  <c r="J24" i="10"/>
  <c r="J39" i="10"/>
  <c r="K381" i="5" s="1"/>
  <c r="L381" i="5" s="1"/>
  <c r="L383" i="5" s="1"/>
  <c r="L388" i="5" s="1"/>
  <c r="L400" i="5" s="1"/>
  <c r="M39" i="10" s="1"/>
  <c r="I39" i="10"/>
  <c r="K1007" i="7" s="1"/>
  <c r="L1007" i="7" s="1"/>
  <c r="L1008" i="7" s="1"/>
  <c r="I41" i="10"/>
  <c r="K1063" i="7" s="1"/>
  <c r="J41" i="10"/>
  <c r="E634" i="5" s="1"/>
  <c r="F634" i="5" s="1"/>
  <c r="F636" i="5" s="1"/>
  <c r="F644" i="5" s="1"/>
  <c r="F660" i="5" s="1"/>
  <c r="P41" i="10" s="1"/>
  <c r="I40" i="10"/>
  <c r="J40" i="10"/>
  <c r="K416" i="5" s="1"/>
  <c r="L416" i="5" s="1"/>
  <c r="L418" i="5" s="1"/>
  <c r="L423" i="5" s="1"/>
  <c r="L436" i="5" s="1"/>
  <c r="M40" i="10" s="1"/>
  <c r="J38" i="10"/>
  <c r="K345" i="5" s="1"/>
  <c r="L345" i="5" s="1"/>
  <c r="L347" i="5" s="1"/>
  <c r="L352" i="5" s="1"/>
  <c r="L365" i="5" s="1"/>
  <c r="M38" i="10" s="1"/>
  <c r="I38" i="10"/>
  <c r="K964" i="7" s="1"/>
  <c r="L964" i="7" s="1"/>
  <c r="L965" i="7" s="1"/>
  <c r="K55" i="9"/>
  <c r="L55" i="9" s="1"/>
  <c r="L297" i="9"/>
  <c r="L298" i="9" s="1"/>
  <c r="L328" i="9"/>
  <c r="L329" i="9" s="1"/>
  <c r="L333" i="9" s="1"/>
  <c r="E133" i="9"/>
  <c r="F133" i="9" s="1"/>
  <c r="F134" i="9" s="1"/>
  <c r="L1035" i="9"/>
  <c r="L1036" i="9" s="1"/>
  <c r="K136" i="9"/>
  <c r="L136" i="9" s="1"/>
  <c r="L137" i="9" s="1"/>
  <c r="E364" i="9"/>
  <c r="F364" i="9" s="1"/>
  <c r="F365" i="9" s="1"/>
  <c r="E329" i="9"/>
  <c r="F329" i="9" s="1"/>
  <c r="F330" i="9" s="1"/>
  <c r="K569" i="9"/>
  <c r="L569" i="9" s="1"/>
  <c r="L570" i="9" s="1"/>
  <c r="K371" i="9"/>
  <c r="L371" i="9" s="1"/>
  <c r="L372" i="9" s="1"/>
  <c r="E648" i="9"/>
  <c r="F648" i="9" s="1"/>
  <c r="F649" i="9" s="1"/>
  <c r="E56" i="9"/>
  <c r="F56" i="9" s="1"/>
  <c r="K528" i="9"/>
  <c r="L528" i="9" s="1"/>
  <c r="L529" i="9" s="1"/>
  <c r="E172" i="9"/>
  <c r="F172" i="9" s="1"/>
  <c r="E853" i="9"/>
  <c r="F853" i="9" s="1"/>
  <c r="F854" i="9" s="1"/>
  <c r="E173" i="9"/>
  <c r="F173" i="9" s="1"/>
  <c r="E402" i="9"/>
  <c r="F402" i="9" s="1"/>
  <c r="F403" i="9" s="1"/>
  <c r="K608" i="9"/>
  <c r="L608" i="9" s="1"/>
  <c r="L609" i="9" s="1"/>
  <c r="K176" i="9"/>
  <c r="L176" i="9" s="1"/>
  <c r="E891" i="9"/>
  <c r="F891" i="9" s="1"/>
  <c r="F892" i="9" s="1"/>
  <c r="K177" i="9"/>
  <c r="L177" i="9" s="1"/>
  <c r="K406" i="9"/>
  <c r="L406" i="9" s="1"/>
  <c r="L407" i="9" s="1"/>
  <c r="E813" i="9"/>
  <c r="F813" i="9" s="1"/>
  <c r="F814" i="9" s="1"/>
  <c r="E55" i="9"/>
  <c r="F55" i="9" s="1"/>
  <c r="E212" i="9"/>
  <c r="F212" i="9" s="1"/>
  <c r="F213" i="9" s="1"/>
  <c r="F998" i="9"/>
  <c r="F999" i="9" s="1"/>
  <c r="E443" i="9"/>
  <c r="F443" i="9" s="1"/>
  <c r="F444" i="9" s="1"/>
  <c r="K812" i="9"/>
  <c r="L812" i="9" s="1"/>
  <c r="L813" i="9" s="1"/>
  <c r="K54" i="9"/>
  <c r="L54" i="9" s="1"/>
  <c r="K218" i="9"/>
  <c r="L218" i="9" s="1"/>
  <c r="L219" i="9" s="1"/>
  <c r="K853" i="9"/>
  <c r="L853" i="9" s="1"/>
  <c r="L854" i="9" s="1"/>
  <c r="K446" i="9"/>
  <c r="L446" i="9" s="1"/>
  <c r="L447" i="9" s="1"/>
  <c r="E95" i="9"/>
  <c r="F95" i="9" s="1"/>
  <c r="F96" i="9" s="1"/>
  <c r="E251" i="9"/>
  <c r="F251" i="9" s="1"/>
  <c r="F252" i="9" s="1"/>
  <c r="K891" i="9"/>
  <c r="L891" i="9" s="1"/>
  <c r="L892" i="9" s="1"/>
  <c r="K928" i="9"/>
  <c r="L928" i="9" s="1"/>
  <c r="L929" i="9" s="1"/>
  <c r="E482" i="9"/>
  <c r="F482" i="9" s="1"/>
  <c r="F483" i="9" s="1"/>
  <c r="I23" i="10"/>
  <c r="K96" i="9"/>
  <c r="L96" i="9" s="1"/>
  <c r="L97" i="9" s="1"/>
  <c r="K259" i="9"/>
  <c r="L259" i="9" s="1"/>
  <c r="L260" i="9" s="1"/>
  <c r="I50" i="10"/>
  <c r="J31" i="10"/>
  <c r="E425" i="5" s="1"/>
  <c r="F425" i="5" s="1"/>
  <c r="J53" i="10"/>
  <c r="I19" i="10"/>
  <c r="J51" i="10"/>
  <c r="J35" i="10"/>
  <c r="K255" i="5" s="1"/>
  <c r="L255" i="5" s="1"/>
  <c r="L257" i="5" s="1"/>
  <c r="L264" i="5" s="1"/>
  <c r="L278" i="5" s="1"/>
  <c r="M35" i="10" s="1"/>
  <c r="J54" i="10"/>
  <c r="E342" i="8" s="1"/>
  <c r="F342" i="8" s="1"/>
  <c r="F344" i="8" s="1"/>
  <c r="F351" i="8" s="1"/>
  <c r="F363" i="8" s="1"/>
  <c r="P54" i="10" s="1"/>
  <c r="J18" i="10"/>
  <c r="J52" i="10"/>
  <c r="J17" i="10"/>
  <c r="L1049" i="9"/>
  <c r="L1048" i="9"/>
  <c r="L1047" i="9"/>
  <c r="L1039" i="9"/>
  <c r="L1015" i="9"/>
  <c r="L1014" i="9"/>
  <c r="L1013" i="9"/>
  <c r="L1012" i="9"/>
  <c r="L1011" i="9"/>
  <c r="L1006" i="9"/>
  <c r="L1002" i="9"/>
  <c r="L998" i="9"/>
  <c r="L999" i="9" s="1"/>
  <c r="L977" i="9"/>
  <c r="L976" i="9"/>
  <c r="L975" i="9"/>
  <c r="L967" i="9"/>
  <c r="L963" i="9"/>
  <c r="L964" i="9" s="1"/>
  <c r="L943" i="9"/>
  <c r="L942" i="9"/>
  <c r="L941" i="9"/>
  <c r="L936" i="9"/>
  <c r="L932" i="9"/>
  <c r="L908" i="9"/>
  <c r="L907" i="9"/>
  <c r="L906" i="9"/>
  <c r="L905" i="9"/>
  <c r="L904" i="9"/>
  <c r="L899" i="9"/>
  <c r="L895" i="9"/>
  <c r="L870" i="9"/>
  <c r="F1013" i="9"/>
  <c r="L869" i="9"/>
  <c r="F1012" i="9"/>
  <c r="L868" i="9"/>
  <c r="F1011" i="9"/>
  <c r="L867" i="9"/>
  <c r="F1010" i="9"/>
  <c r="L866" i="9"/>
  <c r="F1009" i="9"/>
  <c r="L861" i="9"/>
  <c r="F1004" i="9"/>
  <c r="F1002" i="9"/>
  <c r="L857" i="9"/>
  <c r="L834" i="9"/>
  <c r="L833" i="9"/>
  <c r="L832" i="9"/>
  <c r="L831" i="9"/>
  <c r="L830" i="9"/>
  <c r="L829" i="9"/>
  <c r="L824" i="9"/>
  <c r="L817" i="9"/>
  <c r="L816" i="9"/>
  <c r="F908" i="9"/>
  <c r="F907" i="9"/>
  <c r="F906" i="9"/>
  <c r="F905" i="9"/>
  <c r="F904" i="9"/>
  <c r="F903" i="9"/>
  <c r="F898" i="9"/>
  <c r="F895" i="9"/>
  <c r="L793" i="9"/>
  <c r="L792" i="9"/>
  <c r="L791" i="9"/>
  <c r="L790" i="9"/>
  <c r="L789" i="9"/>
  <c r="L788" i="9"/>
  <c r="L787" i="9"/>
  <c r="L786" i="9"/>
  <c r="L781" i="9"/>
  <c r="L775" i="9"/>
  <c r="F870" i="9"/>
  <c r="F869" i="9"/>
  <c r="F868" i="9"/>
  <c r="F867" i="9"/>
  <c r="F866" i="9"/>
  <c r="F865" i="9"/>
  <c r="F860" i="9"/>
  <c r="F857" i="9"/>
  <c r="L749" i="9"/>
  <c r="L748" i="9"/>
  <c r="L747" i="9"/>
  <c r="L746" i="9"/>
  <c r="L745" i="9"/>
  <c r="L744" i="9"/>
  <c r="L743" i="9"/>
  <c r="L742" i="9"/>
  <c r="L737" i="9"/>
  <c r="F833" i="9"/>
  <c r="F832" i="9"/>
  <c r="F831" i="9"/>
  <c r="L731" i="9"/>
  <c r="F830" i="9"/>
  <c r="F829" i="9"/>
  <c r="F828" i="9"/>
  <c r="F823" i="9"/>
  <c r="F818" i="9"/>
  <c r="F817" i="9"/>
  <c r="L707" i="9"/>
  <c r="L706" i="9"/>
  <c r="L705" i="9"/>
  <c r="L704" i="9"/>
  <c r="L703" i="9"/>
  <c r="L702" i="9"/>
  <c r="L697" i="9"/>
  <c r="F793" i="9"/>
  <c r="F792" i="9"/>
  <c r="L691" i="9"/>
  <c r="F791" i="9"/>
  <c r="F790" i="9"/>
  <c r="F789" i="9"/>
  <c r="F788" i="9"/>
  <c r="F787" i="9"/>
  <c r="F786" i="9"/>
  <c r="F781" i="9"/>
  <c r="F775" i="9"/>
  <c r="L668" i="9"/>
  <c r="L667" i="9"/>
  <c r="L666" i="9"/>
  <c r="L665" i="9"/>
  <c r="L664" i="9"/>
  <c r="L663" i="9"/>
  <c r="L658" i="9"/>
  <c r="L652" i="9"/>
  <c r="F749" i="9"/>
  <c r="L648" i="9"/>
  <c r="L649" i="9" s="1"/>
  <c r="F748" i="9"/>
  <c r="F747" i="9"/>
  <c r="F746" i="9"/>
  <c r="F745" i="9"/>
  <c r="F744" i="9"/>
  <c r="F743" i="9"/>
  <c r="F742" i="9"/>
  <c r="F737" i="9"/>
  <c r="F731" i="9"/>
  <c r="L629" i="9"/>
  <c r="L628" i="9"/>
  <c r="L626" i="9"/>
  <c r="L625" i="9"/>
  <c r="L624" i="9"/>
  <c r="L623" i="9"/>
  <c r="L622" i="9"/>
  <c r="L617" i="9"/>
  <c r="L612" i="9"/>
  <c r="F707" i="9"/>
  <c r="F706" i="9"/>
  <c r="F705" i="9"/>
  <c r="F704" i="9"/>
  <c r="F703" i="9"/>
  <c r="F702" i="9"/>
  <c r="F697" i="9"/>
  <c r="F691" i="9"/>
  <c r="L589" i="9"/>
  <c r="L588" i="9"/>
  <c r="L587" i="9"/>
  <c r="L586" i="9"/>
  <c r="L585" i="9"/>
  <c r="L584" i="9"/>
  <c r="L583" i="9"/>
  <c r="L578" i="9"/>
  <c r="L573" i="9"/>
  <c r="F668" i="9"/>
  <c r="F667" i="9"/>
  <c r="F666" i="9"/>
  <c r="F665" i="9"/>
  <c r="F664" i="9"/>
  <c r="F663" i="9"/>
  <c r="F658" i="9"/>
  <c r="F652" i="9"/>
  <c r="L549" i="9"/>
  <c r="L548" i="9"/>
  <c r="L546" i="9"/>
  <c r="L545" i="9"/>
  <c r="L544" i="9"/>
  <c r="L543" i="9"/>
  <c r="L542" i="9"/>
  <c r="L537" i="9"/>
  <c r="L532" i="9"/>
  <c r="L508" i="9"/>
  <c r="L507" i="9"/>
  <c r="L505" i="9"/>
  <c r="L504" i="9"/>
  <c r="L503" i="9"/>
  <c r="L502" i="9"/>
  <c r="F502" i="9"/>
  <c r="L501" i="9"/>
  <c r="F501" i="9"/>
  <c r="F499" i="9"/>
  <c r="F498" i="9"/>
  <c r="F497" i="9"/>
  <c r="L496" i="9"/>
  <c r="F496" i="9"/>
  <c r="F495" i="9"/>
  <c r="L491" i="9"/>
  <c r="F490" i="9"/>
  <c r="L487" i="9"/>
  <c r="L488" i="9" s="1"/>
  <c r="F486" i="9"/>
  <c r="L468" i="9"/>
  <c r="L467" i="9"/>
  <c r="L466" i="9"/>
  <c r="L465" i="9"/>
  <c r="L464" i="9"/>
  <c r="L463" i="9"/>
  <c r="F462" i="9"/>
  <c r="F461" i="9"/>
  <c r="F459" i="9"/>
  <c r="L458" i="9"/>
  <c r="F458" i="9"/>
  <c r="F457" i="9"/>
  <c r="F456" i="9"/>
  <c r="F455" i="9"/>
  <c r="L450" i="9"/>
  <c r="F450" i="9"/>
  <c r="F447" i="9"/>
  <c r="L427" i="9"/>
  <c r="L426" i="9"/>
  <c r="L425" i="9"/>
  <c r="L424" i="9"/>
  <c r="F424" i="9"/>
  <c r="L423" i="9"/>
  <c r="F423" i="9"/>
  <c r="L422" i="9"/>
  <c r="F422" i="9"/>
  <c r="F421" i="9"/>
  <c r="F420" i="9"/>
  <c r="F419" i="9"/>
  <c r="F418" i="9"/>
  <c r="L417" i="9"/>
  <c r="F413" i="9"/>
  <c r="L410" i="9"/>
  <c r="F406" i="9"/>
  <c r="L387" i="9"/>
  <c r="L386" i="9"/>
  <c r="L385" i="9"/>
  <c r="L384" i="9"/>
  <c r="L383" i="9"/>
  <c r="F383" i="9"/>
  <c r="F382" i="9"/>
  <c r="F381" i="9"/>
  <c r="F380" i="9"/>
  <c r="F379" i="9"/>
  <c r="L378" i="9"/>
  <c r="F378" i="9"/>
  <c r="F373" i="9"/>
  <c r="F368" i="9"/>
  <c r="F345" i="9"/>
  <c r="F344" i="9"/>
  <c r="F343" i="9"/>
  <c r="F342" i="9"/>
  <c r="F341" i="9"/>
  <c r="F340" i="9"/>
  <c r="L338" i="9"/>
  <c r="L337" i="9"/>
  <c r="L336" i="9"/>
  <c r="F335" i="9"/>
  <c r="L310" i="9"/>
  <c r="L309" i="9"/>
  <c r="L308" i="9"/>
  <c r="L278" i="9"/>
  <c r="L277" i="9"/>
  <c r="L276" i="9"/>
  <c r="L275" i="9"/>
  <c r="L274" i="9"/>
  <c r="L273" i="9"/>
  <c r="L272" i="9"/>
  <c r="F270" i="9"/>
  <c r="F269" i="9"/>
  <c r="F268" i="9"/>
  <c r="L267" i="9"/>
  <c r="F267" i="9"/>
  <c r="F266" i="9"/>
  <c r="F265" i="9"/>
  <c r="F264" i="9"/>
  <c r="L263" i="9"/>
  <c r="F263" i="9"/>
  <c r="F258" i="9"/>
  <c r="F255" i="9"/>
  <c r="L236" i="9"/>
  <c r="L235" i="9"/>
  <c r="L234" i="9"/>
  <c r="L233" i="9"/>
  <c r="L232" i="9"/>
  <c r="L231" i="9"/>
  <c r="F230" i="9"/>
  <c r="F229" i="9"/>
  <c r="F228" i="9"/>
  <c r="F227" i="9"/>
  <c r="L226" i="9"/>
  <c r="F226" i="9"/>
  <c r="F225" i="9"/>
  <c r="F224" i="9"/>
  <c r="L222" i="9"/>
  <c r="F219" i="9"/>
  <c r="F216" i="9"/>
  <c r="L195" i="9"/>
  <c r="L194" i="9"/>
  <c r="L193" i="9"/>
  <c r="L192" i="9"/>
  <c r="L191" i="9"/>
  <c r="F191" i="9"/>
  <c r="L190" i="9"/>
  <c r="F190" i="9"/>
  <c r="F189" i="9"/>
  <c r="F188" i="9"/>
  <c r="F187" i="9"/>
  <c r="F186" i="9"/>
  <c r="L185" i="9"/>
  <c r="F185" i="9"/>
  <c r="L181" i="9"/>
  <c r="F180" i="9"/>
  <c r="F177" i="9"/>
  <c r="L153" i="9"/>
  <c r="L152" i="9"/>
  <c r="L151" i="9"/>
  <c r="L150" i="9"/>
  <c r="F150" i="9"/>
  <c r="L149" i="9"/>
  <c r="F149" i="9"/>
  <c r="F148" i="9"/>
  <c r="F147" i="9"/>
  <c r="F146" i="9"/>
  <c r="F145" i="9"/>
  <c r="L144" i="9"/>
  <c r="L140" i="9"/>
  <c r="F140" i="9"/>
  <c r="F137" i="9"/>
  <c r="L113" i="9"/>
  <c r="L112" i="9"/>
  <c r="F112" i="9"/>
  <c r="L111" i="9"/>
  <c r="F111" i="9"/>
  <c r="L110" i="9"/>
  <c r="F110" i="9"/>
  <c r="L109" i="9"/>
  <c r="F109" i="9"/>
  <c r="F108" i="9"/>
  <c r="F107" i="9"/>
  <c r="L104" i="9"/>
  <c r="F102" i="9"/>
  <c r="L100" i="9"/>
  <c r="F99" i="9"/>
  <c r="F75" i="9"/>
  <c r="L74" i="9"/>
  <c r="F74" i="9"/>
  <c r="L73" i="9"/>
  <c r="F73" i="9"/>
  <c r="L72" i="9"/>
  <c r="F72" i="9"/>
  <c r="L71" i="9"/>
  <c r="F71" i="9"/>
  <c r="L70" i="9"/>
  <c r="F70" i="9"/>
  <c r="L69" i="9"/>
  <c r="F69" i="9"/>
  <c r="L68" i="9"/>
  <c r="F68" i="9"/>
  <c r="L63" i="9"/>
  <c r="F63" i="9"/>
  <c r="F60" i="9"/>
  <c r="L59" i="9"/>
  <c r="L34" i="9"/>
  <c r="F34" i="9"/>
  <c r="L33" i="9"/>
  <c r="F33" i="9"/>
  <c r="L32" i="9"/>
  <c r="F32" i="9"/>
  <c r="L31" i="9"/>
  <c r="F31" i="9"/>
  <c r="L30" i="9"/>
  <c r="F30" i="9"/>
  <c r="L29" i="9"/>
  <c r="F29" i="9"/>
  <c r="L28" i="9"/>
  <c r="F28" i="9"/>
  <c r="L27" i="9"/>
  <c r="F27" i="9"/>
  <c r="F26" i="9"/>
  <c r="L22" i="9"/>
  <c r="F21" i="9"/>
  <c r="L16" i="9"/>
  <c r="F16" i="9"/>
  <c r="E771" i="9" l="1"/>
  <c r="F771" i="9" s="1"/>
  <c r="F772" i="9" s="1"/>
  <c r="E727" i="9"/>
  <c r="F727" i="9" s="1"/>
  <c r="F728" i="9" s="1"/>
  <c r="K922" i="7"/>
  <c r="L922" i="7" s="1"/>
  <c r="L923" i="7" s="1"/>
  <c r="F185" i="5"/>
  <c r="F191" i="5" s="1"/>
  <c r="F206" i="5" s="1"/>
  <c r="P27" i="10" s="1"/>
  <c r="F1005" i="9"/>
  <c r="F1006" i="9" s="1"/>
  <c r="F451" i="9"/>
  <c r="F452" i="9" s="1"/>
  <c r="L36" i="9"/>
  <c r="F374" i="9"/>
  <c r="F375" i="9" s="1"/>
  <c r="L312" i="9"/>
  <c r="L115" i="9"/>
  <c r="F909" i="9"/>
  <c r="L76" i="9"/>
  <c r="L510" i="9"/>
  <c r="F504" i="9"/>
  <c r="L238" i="9"/>
  <c r="F272" i="9"/>
  <c r="L340" i="9"/>
  <c r="L341" i="9" s="1"/>
  <c r="L61" i="10" s="1"/>
  <c r="F114" i="9"/>
  <c r="F824" i="9"/>
  <c r="F825" i="9" s="1"/>
  <c r="L944" i="9"/>
  <c r="F77" i="9"/>
  <c r="F464" i="9"/>
  <c r="L470" i="9"/>
  <c r="F751" i="9"/>
  <c r="L836" i="9"/>
  <c r="L909" i="9"/>
  <c r="L155" i="9"/>
  <c r="L197" i="9"/>
  <c r="F835" i="9"/>
  <c r="L751" i="9"/>
  <c r="L1016" i="9"/>
  <c r="F103" i="9"/>
  <c r="F104" i="9" s="1"/>
  <c r="F36" i="9"/>
  <c r="F871" i="9"/>
  <c r="F1014" i="9"/>
  <c r="L978" i="9"/>
  <c r="F152" i="9"/>
  <c r="F232" i="9"/>
  <c r="L670" i="9"/>
  <c r="L795" i="9"/>
  <c r="L871" i="9"/>
  <c r="F899" i="9"/>
  <c r="F900" i="9" s="1"/>
  <c r="L551" i="9"/>
  <c r="F670" i="9"/>
  <c r="F795" i="9"/>
  <c r="F193" i="9"/>
  <c r="L280" i="9"/>
  <c r="F347" i="9"/>
  <c r="L389" i="9"/>
  <c r="L429" i="9"/>
  <c r="L590" i="9"/>
  <c r="F336" i="9"/>
  <c r="F337" i="9" s="1"/>
  <c r="F385" i="9"/>
  <c r="F426" i="9"/>
  <c r="F709" i="9"/>
  <c r="L631" i="9"/>
  <c r="L709" i="9"/>
  <c r="L1050" i="9"/>
  <c r="E724" i="7"/>
  <c r="F724" i="7" s="1"/>
  <c r="F725" i="7" s="1"/>
  <c r="F738" i="7" s="1"/>
  <c r="F751" i="7" s="1"/>
  <c r="O37" i="10" s="1"/>
  <c r="K881" i="7"/>
  <c r="L881" i="7" s="1"/>
  <c r="L882" i="7" s="1"/>
  <c r="F22" i="9"/>
  <c r="L1063" i="7"/>
  <c r="L1065" i="7" s="1"/>
  <c r="F505" i="7"/>
  <c r="F506" i="7" s="1"/>
  <c r="F519" i="7" s="1"/>
  <c r="O30" i="10" s="1"/>
  <c r="F428" i="5"/>
  <c r="F435" i="5" s="1"/>
  <c r="F448" i="5" s="1"/>
  <c r="P31" i="10" s="1"/>
  <c r="F374" i="5"/>
  <c r="F380" i="5" s="1"/>
  <c r="F395" i="5" s="1"/>
  <c r="P29" i="10" s="1"/>
  <c r="E687" i="9"/>
  <c r="F687" i="9" s="1"/>
  <c r="F688" i="9" s="1"/>
  <c r="F334" i="5"/>
  <c r="F340" i="5" s="1"/>
  <c r="F355" i="5" s="1"/>
  <c r="P26" i="10" s="1"/>
  <c r="F141" i="9"/>
  <c r="F142" i="9" s="1"/>
  <c r="F259" i="9"/>
  <c r="F260" i="9" s="1"/>
  <c r="F491" i="9"/>
  <c r="F492" i="9" s="1"/>
  <c r="E409" i="7"/>
  <c r="F409" i="7" s="1"/>
  <c r="K440" i="7"/>
  <c r="L440" i="7" s="1"/>
  <c r="E11" i="7"/>
  <c r="F11" i="7" s="1"/>
  <c r="K11" i="7"/>
  <c r="L11" i="7" s="1"/>
  <c r="K140" i="7"/>
  <c r="L140" i="7" s="1"/>
  <c r="E109" i="7"/>
  <c r="F109" i="7" s="1"/>
  <c r="E54" i="7"/>
  <c r="F54" i="7" s="1"/>
  <c r="K54" i="7"/>
  <c r="L54" i="7" s="1"/>
  <c r="E281" i="7"/>
  <c r="F281" i="7" s="1"/>
  <c r="K226" i="7"/>
  <c r="L226" i="7" s="1"/>
  <c r="K269" i="7"/>
  <c r="L269" i="7" s="1"/>
  <c r="E238" i="7"/>
  <c r="F238" i="7" s="1"/>
  <c r="K183" i="7"/>
  <c r="L183" i="7" s="1"/>
  <c r="K312" i="7"/>
  <c r="L312" i="7" s="1"/>
  <c r="E152" i="7"/>
  <c r="F152" i="7" s="1"/>
  <c r="E195" i="7"/>
  <c r="F195" i="7" s="1"/>
  <c r="F64" i="9"/>
  <c r="E323" i="7"/>
  <c r="F323" i="7" s="1"/>
  <c r="K397" i="7"/>
  <c r="L397" i="7" s="1"/>
  <c r="E366" i="7"/>
  <c r="F366" i="7" s="1"/>
  <c r="K354" i="7"/>
  <c r="L354" i="7" s="1"/>
  <c r="K1072" i="7"/>
  <c r="L1072" i="7" s="1"/>
  <c r="L1080" i="7" s="1"/>
  <c r="K794" i="7"/>
  <c r="L794" i="7" s="1"/>
  <c r="L801" i="7" s="1"/>
  <c r="L802" i="7" s="1"/>
  <c r="L817" i="7" s="1"/>
  <c r="K664" i="7"/>
  <c r="L664" i="7" s="1"/>
  <c r="L671" i="7" s="1"/>
  <c r="K1005" i="9"/>
  <c r="L1005" i="9" s="1"/>
  <c r="L1007" i="9" s="1"/>
  <c r="L1008" i="9" s="1"/>
  <c r="K655" i="9"/>
  <c r="L655" i="9" s="1"/>
  <c r="L659" i="9" s="1"/>
  <c r="L660" i="9" s="1"/>
  <c r="K62" i="7"/>
  <c r="L62" i="7" s="1"/>
  <c r="L67" i="7" s="1"/>
  <c r="K898" i="9"/>
  <c r="L898" i="9" s="1"/>
  <c r="L900" i="9" s="1"/>
  <c r="L901" i="9" s="1"/>
  <c r="K413" i="9"/>
  <c r="L413" i="9" s="1"/>
  <c r="L418" i="9" s="1"/>
  <c r="L419" i="9" s="1"/>
  <c r="K225" i="9"/>
  <c r="L225" i="9" s="1"/>
  <c r="L227" i="9" s="1"/>
  <c r="L228" i="9" s="1"/>
  <c r="K143" i="9"/>
  <c r="L143" i="9" s="1"/>
  <c r="L145" i="9" s="1"/>
  <c r="L146" i="9" s="1"/>
  <c r="K62" i="9"/>
  <c r="L62" i="9" s="1"/>
  <c r="L64" i="9" s="1"/>
  <c r="K103" i="9"/>
  <c r="L103" i="9" s="1"/>
  <c r="L105" i="9" s="1"/>
  <c r="L106" i="9" s="1"/>
  <c r="K578" i="7"/>
  <c r="L578" i="7" s="1"/>
  <c r="L584" i="7" s="1"/>
  <c r="K234" i="7"/>
  <c r="L234" i="7" s="1"/>
  <c r="L239" i="7" s="1"/>
  <c r="K453" i="9"/>
  <c r="L453" i="9" s="1"/>
  <c r="L459" i="9" s="1"/>
  <c r="L460" i="9" s="1"/>
  <c r="K1214" i="7"/>
  <c r="L1214" i="7" s="1"/>
  <c r="L1218" i="7" s="1"/>
  <c r="L1219" i="7" s="1"/>
  <c r="L1231" i="7" s="1"/>
  <c r="K1169" i="7"/>
  <c r="L1169" i="7" s="1"/>
  <c r="L1176" i="7" s="1"/>
  <c r="L1177" i="7" s="1"/>
  <c r="L1189" i="7" s="1"/>
  <c r="K888" i="7"/>
  <c r="L888" i="7" s="1"/>
  <c r="L894" i="7" s="1"/>
  <c r="K750" i="7"/>
  <c r="L750" i="7" s="1"/>
  <c r="L757" i="7" s="1"/>
  <c r="L758" i="7" s="1"/>
  <c r="L773" i="7" s="1"/>
  <c r="L35" i="10" s="1"/>
  <c r="K534" i="7"/>
  <c r="L534" i="7" s="1"/>
  <c r="L538" i="7" s="1"/>
  <c r="L539" i="7" s="1"/>
  <c r="L552" i="7" s="1"/>
  <c r="L30" i="10" s="1"/>
  <c r="K362" i="7"/>
  <c r="L362" i="7" s="1"/>
  <c r="L367" i="7" s="1"/>
  <c r="K277" i="7"/>
  <c r="L277" i="7" s="1"/>
  <c r="L282" i="7" s="1"/>
  <c r="K191" i="7"/>
  <c r="L191" i="7" s="1"/>
  <c r="L196" i="7" s="1"/>
  <c r="K105" i="7"/>
  <c r="L105" i="7" s="1"/>
  <c r="L110" i="7" s="1"/>
  <c r="K19" i="7"/>
  <c r="L19" i="7" s="1"/>
  <c r="L24" i="7" s="1"/>
  <c r="K734" i="9"/>
  <c r="L734" i="9" s="1"/>
  <c r="L738" i="9" s="1"/>
  <c r="L739" i="9" s="1"/>
  <c r="K535" i="9"/>
  <c r="L535" i="9" s="1"/>
  <c r="L538" i="9" s="1"/>
  <c r="L539" i="9" s="1"/>
  <c r="K266" i="9"/>
  <c r="L266" i="9" s="1"/>
  <c r="L268" i="9" s="1"/>
  <c r="L269" i="9" s="1"/>
  <c r="K935" i="9"/>
  <c r="L935" i="9" s="1"/>
  <c r="L937" i="9" s="1"/>
  <c r="L938" i="9" s="1"/>
  <c r="K1013" i="7"/>
  <c r="L1013" i="7" s="1"/>
  <c r="L1017" i="7" s="1"/>
  <c r="L1018" i="7" s="1"/>
  <c r="L1031" i="7" s="1"/>
  <c r="L39" i="10" s="1"/>
  <c r="K621" i="7"/>
  <c r="L621" i="7" s="1"/>
  <c r="L626" i="7" s="1"/>
  <c r="K448" i="7"/>
  <c r="L448" i="7" s="1"/>
  <c r="L453" i="7" s="1"/>
  <c r="K970" i="9"/>
  <c r="L970" i="9" s="1"/>
  <c r="L971" i="9" s="1"/>
  <c r="L972" i="9" s="1"/>
  <c r="K614" i="9"/>
  <c r="L614" i="9" s="1"/>
  <c r="L618" i="9" s="1"/>
  <c r="L619" i="9" s="1"/>
  <c r="K184" i="9"/>
  <c r="L184" i="9" s="1"/>
  <c r="L186" i="9" s="1"/>
  <c r="K405" i="7"/>
  <c r="L405" i="7" s="1"/>
  <c r="L410" i="7" s="1"/>
  <c r="K148" i="7"/>
  <c r="L148" i="7" s="1"/>
  <c r="L153" i="7" s="1"/>
  <c r="K778" i="9"/>
  <c r="L778" i="9" s="1"/>
  <c r="L782" i="9" s="1"/>
  <c r="L783" i="9" s="1"/>
  <c r="K860" i="9"/>
  <c r="L860" i="9" s="1"/>
  <c r="L862" i="9" s="1"/>
  <c r="L863" i="9" s="1"/>
  <c r="K377" i="9"/>
  <c r="L377" i="9" s="1"/>
  <c r="L379" i="9" s="1"/>
  <c r="L380" i="9" s="1"/>
  <c r="K19" i="9"/>
  <c r="L19" i="9" s="1"/>
  <c r="L23" i="9" s="1"/>
  <c r="K320" i="7"/>
  <c r="L320" i="7" s="1"/>
  <c r="L324" i="7" s="1"/>
  <c r="K1120" i="7"/>
  <c r="L1120" i="7" s="1"/>
  <c r="L1128" i="7" s="1"/>
  <c r="L1129" i="7" s="1"/>
  <c r="L1144" i="7" s="1"/>
  <c r="K970" i="7"/>
  <c r="L970" i="7" s="1"/>
  <c r="L974" i="7" s="1"/>
  <c r="L975" i="7" s="1"/>
  <c r="L989" i="7" s="1"/>
  <c r="L38" i="10" s="1"/>
  <c r="K839" i="7"/>
  <c r="L839" i="7" s="1"/>
  <c r="L846" i="7" s="1"/>
  <c r="L847" i="7" s="1"/>
  <c r="L864" i="7" s="1"/>
  <c r="L36" i="10" s="1"/>
  <c r="K708" i="7"/>
  <c r="L708" i="7" s="1"/>
  <c r="L715" i="7" s="1"/>
  <c r="L716" i="7" s="1"/>
  <c r="L729" i="7" s="1"/>
  <c r="L34" i="10" s="1"/>
  <c r="K1042" i="9"/>
  <c r="L1042" i="9" s="1"/>
  <c r="L1043" i="9" s="1"/>
  <c r="L1044" i="9" s="1"/>
  <c r="L1051" i="9" s="1"/>
  <c r="L58" i="10" s="1"/>
  <c r="K694" i="9"/>
  <c r="L694" i="9" s="1"/>
  <c r="L698" i="9" s="1"/>
  <c r="L699" i="9" s="1"/>
  <c r="K575" i="9"/>
  <c r="L575" i="9" s="1"/>
  <c r="L579" i="9" s="1"/>
  <c r="L580" i="9" s="1"/>
  <c r="K494" i="9"/>
  <c r="L494" i="9" s="1"/>
  <c r="L497" i="9" s="1"/>
  <c r="L498" i="9" s="1"/>
  <c r="K929" i="7"/>
  <c r="L929" i="7" s="1"/>
  <c r="L936" i="7" s="1"/>
  <c r="K491" i="7"/>
  <c r="L491" i="7" s="1"/>
  <c r="L496" i="7" s="1"/>
  <c r="K820" i="9"/>
  <c r="L820" i="9" s="1"/>
  <c r="L825" i="9" s="1"/>
  <c r="L826" i="9" s="1"/>
  <c r="O573" i="9"/>
  <c r="K303" i="9"/>
  <c r="L303" i="9" s="1"/>
  <c r="L304" i="9" s="1"/>
  <c r="L305" i="9" s="1"/>
  <c r="E102" i="5"/>
  <c r="F102" i="5" s="1"/>
  <c r="F105" i="5" s="1"/>
  <c r="F111" i="5" s="1"/>
  <c r="F125" i="5" s="1"/>
  <c r="E50" i="5"/>
  <c r="F50" i="5" s="1"/>
  <c r="F53" i="5" s="1"/>
  <c r="F59" i="5" s="1"/>
  <c r="F74" i="5" s="1"/>
  <c r="E11" i="5"/>
  <c r="F11" i="5" s="1"/>
  <c r="F14" i="5" s="1"/>
  <c r="F20" i="5" s="1"/>
  <c r="F35" i="5" s="1"/>
  <c r="P24" i="10" s="1"/>
  <c r="F659" i="9"/>
  <c r="F660" i="9" s="1"/>
  <c r="E290" i="5"/>
  <c r="F290" i="5" s="1"/>
  <c r="F293" i="5" s="1"/>
  <c r="F299" i="5" s="1"/>
  <c r="F314" i="5" s="1"/>
  <c r="P28" i="10" s="1"/>
  <c r="E249" i="5"/>
  <c r="F249" i="5" s="1"/>
  <c r="F252" i="5" s="1"/>
  <c r="F258" i="5" s="1"/>
  <c r="F273" i="5" s="1"/>
  <c r="K484" i="7"/>
  <c r="L484" i="7" s="1"/>
  <c r="K313" i="7"/>
  <c r="L313" i="7" s="1"/>
  <c r="K141" i="7"/>
  <c r="L141" i="7" s="1"/>
  <c r="K355" i="7"/>
  <c r="L355" i="7" s="1"/>
  <c r="E451" i="7"/>
  <c r="F451" i="7" s="1"/>
  <c r="E282" i="7"/>
  <c r="F282" i="7" s="1"/>
  <c r="E110" i="7"/>
  <c r="F110" i="7" s="1"/>
  <c r="E324" i="7"/>
  <c r="F324" i="7" s="1"/>
  <c r="K441" i="7"/>
  <c r="L441" i="7" s="1"/>
  <c r="K270" i="7"/>
  <c r="L270" i="7" s="1"/>
  <c r="K98" i="7"/>
  <c r="L98" i="7" s="1"/>
  <c r="L99" i="7" s="1"/>
  <c r="E410" i="7"/>
  <c r="F410" i="7" s="1"/>
  <c r="E239" i="7"/>
  <c r="F239" i="7" s="1"/>
  <c r="K55" i="7"/>
  <c r="L55" i="7" s="1"/>
  <c r="K571" i="7"/>
  <c r="L571" i="7" s="1"/>
  <c r="L572" i="7" s="1"/>
  <c r="K657" i="7"/>
  <c r="L657" i="7" s="1"/>
  <c r="L658" i="7" s="1"/>
  <c r="K398" i="7"/>
  <c r="L398" i="7" s="1"/>
  <c r="K227" i="7"/>
  <c r="L227" i="7" s="1"/>
  <c r="E55" i="7"/>
  <c r="F55" i="7" s="1"/>
  <c r="K184" i="7"/>
  <c r="L184" i="7" s="1"/>
  <c r="E12" i="7"/>
  <c r="F12" i="7" s="1"/>
  <c r="K614" i="7"/>
  <c r="L614" i="7" s="1"/>
  <c r="L615" i="7" s="1"/>
  <c r="E367" i="7"/>
  <c r="F367" i="7" s="1"/>
  <c r="E196" i="7"/>
  <c r="F196" i="7" s="1"/>
  <c r="K12" i="7"/>
  <c r="L12" i="7" s="1"/>
  <c r="E538" i="7"/>
  <c r="F538" i="7" s="1"/>
  <c r="F539" i="7" s="1"/>
  <c r="F551" i="7" s="1"/>
  <c r="F565" i="7" s="1"/>
  <c r="O31" i="10" s="1"/>
  <c r="E153" i="7"/>
  <c r="F153" i="7" s="1"/>
  <c r="K483" i="7"/>
  <c r="L483" i="7" s="1"/>
  <c r="E450" i="7"/>
  <c r="F450" i="7" s="1"/>
  <c r="F698" i="9"/>
  <c r="F738" i="9"/>
  <c r="F782" i="9"/>
  <c r="F861" i="9"/>
  <c r="F862" i="9" s="1"/>
  <c r="F414" i="9"/>
  <c r="F415" i="9" s="1"/>
  <c r="F220" i="9"/>
  <c r="F221" i="9" s="1"/>
  <c r="F181" i="9"/>
  <c r="L178" i="9"/>
  <c r="E496" i="8"/>
  <c r="F496" i="8" s="1"/>
  <c r="F497" i="8" s="1"/>
  <c r="F503" i="8" s="1"/>
  <c r="F510" i="8" s="1"/>
  <c r="F171" i="8"/>
  <c r="F173" i="8" s="1"/>
  <c r="F177" i="8" s="1"/>
  <c r="F184" i="8" s="1"/>
  <c r="P60" i="10" s="1"/>
  <c r="E26" i="8"/>
  <c r="F26" i="8" s="1"/>
  <c r="E420" i="8"/>
  <c r="F420" i="8" s="1"/>
  <c r="F422" i="8" s="1"/>
  <c r="F430" i="8" s="1"/>
  <c r="F440" i="8" s="1"/>
  <c r="E240" i="8"/>
  <c r="F240" i="8" s="1"/>
  <c r="F242" i="8" s="1"/>
  <c r="F249" i="8" s="1"/>
  <c r="F259" i="8" s="1"/>
  <c r="P53" i="10" s="1"/>
  <c r="K207" i="8"/>
  <c r="L207" i="8" s="1"/>
  <c r="L209" i="8" s="1"/>
  <c r="L215" i="8" s="1"/>
  <c r="L225" i="8" s="1"/>
  <c r="E63" i="8"/>
  <c r="F63" i="8" s="1"/>
  <c r="F65" i="8" s="1"/>
  <c r="F72" i="8" s="1"/>
  <c r="F82" i="8" s="1"/>
  <c r="E25" i="8"/>
  <c r="F25" i="8" s="1"/>
  <c r="E98" i="8"/>
  <c r="F98" i="8" s="1"/>
  <c r="F100" i="8" s="1"/>
  <c r="F107" i="8" s="1"/>
  <c r="F117" i="8" s="1"/>
  <c r="P52" i="10" s="1"/>
  <c r="K12" i="9"/>
  <c r="L12" i="9" s="1"/>
  <c r="L13" i="9" s="1"/>
  <c r="E12" i="9"/>
  <c r="F12" i="9" s="1"/>
  <c r="F13" i="9" s="1"/>
  <c r="F174" i="9"/>
  <c r="L56" i="9"/>
  <c r="F57" i="9"/>
  <c r="F783" i="9" l="1"/>
  <c r="F739" i="9"/>
  <c r="L937" i="7"/>
  <c r="L949" i="7" s="1"/>
  <c r="L37" i="10" s="1"/>
  <c r="F872" i="9"/>
  <c r="F273" i="9"/>
  <c r="F233" i="9"/>
  <c r="L313" i="9"/>
  <c r="L60" i="10" s="1"/>
  <c r="F65" i="9"/>
  <c r="F78" i="9" s="1"/>
  <c r="O51" i="10" s="1"/>
  <c r="F910" i="9"/>
  <c r="L156" i="9"/>
  <c r="L52" i="10" s="1"/>
  <c r="L872" i="9"/>
  <c r="L239" i="9"/>
  <c r="F153" i="9"/>
  <c r="O52" i="10" s="1"/>
  <c r="L710" i="9"/>
  <c r="L55" i="10" s="1"/>
  <c r="L390" i="9"/>
  <c r="F115" i="9"/>
  <c r="L116" i="9"/>
  <c r="L632" i="9"/>
  <c r="F348" i="9"/>
  <c r="F1015" i="9"/>
  <c r="O59" i="10" s="1"/>
  <c r="L945" i="9"/>
  <c r="L1017" i="9"/>
  <c r="L59" i="10" s="1"/>
  <c r="L471" i="9"/>
  <c r="F671" i="9"/>
  <c r="F836" i="9"/>
  <c r="L511" i="9"/>
  <c r="L430" i="9"/>
  <c r="L53" i="10" s="1"/>
  <c r="L552" i="9"/>
  <c r="F465" i="9"/>
  <c r="L752" i="9"/>
  <c r="L56" i="10" s="1"/>
  <c r="L591" i="9"/>
  <c r="L979" i="9"/>
  <c r="F505" i="9"/>
  <c r="F427" i="9"/>
  <c r="F796" i="9"/>
  <c r="O57" i="10" s="1"/>
  <c r="L837" i="9"/>
  <c r="L671" i="9"/>
  <c r="L54" i="10" s="1"/>
  <c r="F752" i="9"/>
  <c r="O56" i="10" s="1"/>
  <c r="L281" i="9"/>
  <c r="F386" i="9"/>
  <c r="O53" i="10" s="1"/>
  <c r="L910" i="9"/>
  <c r="L796" i="9"/>
  <c r="L57" i="10" s="1"/>
  <c r="L895" i="7"/>
  <c r="L907" i="7" s="1"/>
  <c r="L1081" i="7"/>
  <c r="L1096" i="7" s="1"/>
  <c r="L41" i="10" s="1"/>
  <c r="F699" i="9"/>
  <c r="F710" i="9" s="1"/>
  <c r="O55" i="10" s="1"/>
  <c r="F23" i="9"/>
  <c r="F37" i="9" s="1"/>
  <c r="O50" i="10" s="1"/>
  <c r="F182" i="9"/>
  <c r="F194" i="9" s="1"/>
  <c r="F452" i="7"/>
  <c r="F463" i="7" s="1"/>
  <c r="F478" i="7" s="1"/>
  <c r="O29" i="10" s="1"/>
  <c r="L485" i="7"/>
  <c r="L497" i="7" s="1"/>
  <c r="L511" i="7" s="1"/>
  <c r="L29" i="10" s="1"/>
  <c r="L111" i="7"/>
  <c r="L125" i="7" s="1"/>
  <c r="L25" i="10" s="1"/>
  <c r="F197" i="7"/>
  <c r="F208" i="7" s="1"/>
  <c r="F223" i="7" s="1"/>
  <c r="O27" i="10" s="1"/>
  <c r="L56" i="7"/>
  <c r="L68" i="7" s="1"/>
  <c r="L82" i="7" s="1"/>
  <c r="L187" i="9"/>
  <c r="L198" i="9" s="1"/>
  <c r="F56" i="7"/>
  <c r="F67" i="7" s="1"/>
  <c r="F81" i="7" s="1"/>
  <c r="L442" i="7"/>
  <c r="L454" i="7" s="1"/>
  <c r="L468" i="7" s="1"/>
  <c r="L26" i="10" s="1"/>
  <c r="F111" i="7"/>
  <c r="F122" i="7" s="1"/>
  <c r="F137" i="7" s="1"/>
  <c r="F283" i="7"/>
  <c r="F293" i="7" s="1"/>
  <c r="F308" i="7" s="1"/>
  <c r="L399" i="7"/>
  <c r="L411" i="7" s="1"/>
  <c r="L425" i="7" s="1"/>
  <c r="L28" i="10" s="1"/>
  <c r="L185" i="7"/>
  <c r="L197" i="7" s="1"/>
  <c r="L211" i="7" s="1"/>
  <c r="L142" i="7"/>
  <c r="L154" i="7" s="1"/>
  <c r="L168" i="7" s="1"/>
  <c r="L356" i="7"/>
  <c r="L368" i="7" s="1"/>
  <c r="L382" i="7" s="1"/>
  <c r="L672" i="7"/>
  <c r="L686" i="7" s="1"/>
  <c r="L33" i="10" s="1"/>
  <c r="F325" i="7"/>
  <c r="F336" i="7" s="1"/>
  <c r="F351" i="7" s="1"/>
  <c r="F240" i="7"/>
  <c r="F251" i="7" s="1"/>
  <c r="F266" i="7" s="1"/>
  <c r="L13" i="7"/>
  <c r="L25" i="7" s="1"/>
  <c r="L39" i="7" s="1"/>
  <c r="L24" i="10" s="1"/>
  <c r="L65" i="9"/>
  <c r="L77" i="9" s="1"/>
  <c r="L51" i="10" s="1"/>
  <c r="F368" i="7"/>
  <c r="F379" i="7" s="1"/>
  <c r="F394" i="7" s="1"/>
  <c r="O28" i="10" s="1"/>
  <c r="L585" i="7"/>
  <c r="L598" i="7" s="1"/>
  <c r="L31" i="10" s="1"/>
  <c r="L271" i="7"/>
  <c r="L283" i="7" s="1"/>
  <c r="L297" i="7" s="1"/>
  <c r="F13" i="7"/>
  <c r="F24" i="7" s="1"/>
  <c r="F39" i="7" s="1"/>
  <c r="O24" i="10" s="1"/>
  <c r="L627" i="7"/>
  <c r="L641" i="7" s="1"/>
  <c r="L32" i="10" s="1"/>
  <c r="L228" i="7"/>
  <c r="L240" i="7" s="1"/>
  <c r="L254" i="7" s="1"/>
  <c r="L27" i="10" s="1"/>
  <c r="F154" i="7"/>
  <c r="F165" i="7" s="1"/>
  <c r="F180" i="7" s="1"/>
  <c r="F411" i="7"/>
  <c r="F421" i="7" s="1"/>
  <c r="F435" i="7" s="1"/>
  <c r="O26" i="10" s="1"/>
  <c r="L314" i="7"/>
  <c r="L325" i="7" s="1"/>
  <c r="L339" i="7" s="1"/>
  <c r="L24" i="9"/>
  <c r="L37" i="9" s="1"/>
  <c r="L50" i="10" s="1"/>
  <c r="F28" i="8"/>
  <c r="F35" i="8" s="1"/>
  <c r="F47" i="8" s="1"/>
  <c r="P51" i="10" s="1"/>
  <c r="O54" i="10" l="1"/>
  <c r="F42" i="10"/>
  <c r="I42" i="10" s="1"/>
  <c r="F43" i="10"/>
  <c r="I43" i="10" s="1"/>
  <c r="F44" i="10"/>
  <c r="I44" i="10" s="1"/>
  <c r="F45" i="10"/>
  <c r="I45" i="10" s="1"/>
  <c r="J43" i="10" l="1"/>
  <c r="J42" i="10"/>
  <c r="J45" i="10"/>
  <c r="J44" i="10"/>
</calcChain>
</file>

<file path=xl/sharedStrings.xml><?xml version="1.0" encoding="utf-8"?>
<sst xmlns="http://schemas.openxmlformats.org/spreadsheetml/2006/main" count="10747" uniqueCount="377">
  <si>
    <t>Vårbyg</t>
  </si>
  <si>
    <t>Kalkulebeskrivelse:</t>
  </si>
  <si>
    <t>Salgsafgrøder</t>
  </si>
  <si>
    <t>Kalkulen gælder for:</t>
  </si>
  <si>
    <t>Produktionsform:</t>
  </si>
  <si>
    <t>Økologisk</t>
  </si>
  <si>
    <t>Jordbonitet:</t>
  </si>
  <si>
    <t>Gødning:</t>
  </si>
  <si>
    <t>Med husdyrgødning</t>
  </si>
  <si>
    <t>Emne</t>
  </si>
  <si>
    <t>Kvantum</t>
  </si>
  <si>
    <t/>
  </si>
  <si>
    <t>Pris</t>
  </si>
  <si>
    <t>Beløb</t>
  </si>
  <si>
    <t>Udbytte</t>
  </si>
  <si>
    <t>Kerne salg</t>
  </si>
  <si>
    <t>Kg</t>
  </si>
  <si>
    <t>Halm salg eller forbrug</t>
  </si>
  <si>
    <t>Økologi tilskud</t>
  </si>
  <si>
    <t>Ha</t>
  </si>
  <si>
    <t>Bruttoudbytte</t>
  </si>
  <si>
    <t>Stykomkostninger</t>
  </si>
  <si>
    <t>Udsæd</t>
  </si>
  <si>
    <t>Husdyrgødning Uspecifiseret</t>
  </si>
  <si>
    <t>Tons</t>
  </si>
  <si>
    <t>Stykomkostninger i alt</t>
  </si>
  <si>
    <t>Dækningsbidrag pr ha</t>
  </si>
  <si>
    <t>Maskin- og arbejdsomkostninger</t>
  </si>
  <si>
    <t>Pløjning med pakning</t>
  </si>
  <si>
    <t>Stubharvning</t>
  </si>
  <si>
    <t>Udbringning af husdyrgødning</t>
  </si>
  <si>
    <t>Komb. harvning og såning</t>
  </si>
  <si>
    <t>Ukrudtsharvning</t>
  </si>
  <si>
    <t>Mejetærskning</t>
  </si>
  <si>
    <t>Hjemkørsel, korn</t>
  </si>
  <si>
    <t>Tørring, korn</t>
  </si>
  <si>
    <t>Halmpresning</t>
  </si>
  <si>
    <t>Hjemkørsel, halm</t>
  </si>
  <si>
    <t>Øvrige opgaver m.v.</t>
  </si>
  <si>
    <t>I alt maskin- og arbejdsomkostninger</t>
  </si>
  <si>
    <t>DB efter maskin- og arbejdsomkostninger</t>
  </si>
  <si>
    <t>- Ajourført: 28. september 2023</t>
  </si>
  <si>
    <t>Vårbyg med udlæg</t>
  </si>
  <si>
    <t>Vårbyg, malt</t>
  </si>
  <si>
    <t>Der er ingen kalkule for Maltbyg - Økologisk - tag evt. udgangspunkt i den tilsvarende kalkule for konventionel produktion</t>
  </si>
  <si>
    <t>Vinterbyg</t>
  </si>
  <si>
    <t>Kerne</t>
  </si>
  <si>
    <t>Bør kun dyrkes på JB større end 3. Hvis der skal købes konventionel gødning, kan der som udgangspunkt anvendes en pris på 40-45 kr./ton.</t>
  </si>
  <si>
    <t>Vårhvede</t>
  </si>
  <si>
    <t>Som udgangspunkt er der regnet med, at der er husdyrgødning på bedriften. Hvis der skal købes konventionel gødning, kan der som udgangspunkt anvendes en pris på 40-45 kr./ton.</t>
  </si>
  <si>
    <t>Ved brød kan forventes pristillæg på ca. 30 kr. pr. hkg.</t>
  </si>
  <si>
    <t>Økologitilskud ændres med udløb af 3-/5-årige tilsagn fra 870 kr. til 1.200 kr.pr. ha i 1-årig bio-ordning.</t>
  </si>
  <si>
    <t>Vinterhvede (1.års)</t>
  </si>
  <si>
    <t>Udbytte i alt</t>
  </si>
  <si>
    <t>Husdyrgødning:</t>
  </si>
  <si>
    <t>Vinterhvede, 2. års</t>
  </si>
  <si>
    <t>Denne afgrøde er ikke relevant som økologisk afgrøde.</t>
  </si>
  <si>
    <t>Vinterhvede til brød</t>
  </si>
  <si>
    <t>Denne kalkule findes ikke som økologisk produktion. Tag evt. udgangspunkt i tilsvarende konventionelle produktion</t>
  </si>
  <si>
    <t>Vinterrug (foder)</t>
  </si>
  <si>
    <t>Vinterrug hybrid</t>
  </si>
  <si>
    <t>Unit</t>
  </si>
  <si>
    <t>Havre</t>
  </si>
  <si>
    <t>Udbytte er med forfrugt kløvergræs. Er forfrugten korn, ligger udbyttet ca. 10-20 % under. Hvis der skal købes konventionel gødning, kan der f.eks. anvendes en pris på 40-45 kr./ton.</t>
  </si>
  <si>
    <t>Vintertriticale</t>
  </si>
  <si>
    <t>Kernemajs til svinefoder</t>
  </si>
  <si>
    <t>Rajgræs til frø</t>
  </si>
  <si>
    <t>Frøudbytte</t>
  </si>
  <si>
    <t>Halm salg</t>
  </si>
  <si>
    <t>Husdyrgødning uspecificeret</t>
  </si>
  <si>
    <t>Rensning</t>
  </si>
  <si>
    <t>Enh</t>
  </si>
  <si>
    <t>Dækningsbidrag</t>
  </si>
  <si>
    <t>Såning</t>
  </si>
  <si>
    <t>Hjemkørsel, frø</t>
  </si>
  <si>
    <t>Tørring, frø</t>
  </si>
  <si>
    <t>Rødsvingel til frø</t>
  </si>
  <si>
    <t>Der findes ikke kalkule for økologisk rødsvingel. Tag evt. udgangspunkt i tilsvarende konventionel kalkule.</t>
  </si>
  <si>
    <t>Strandsvingel til frø</t>
  </si>
  <si>
    <t>Der findes ikke kalkule for økologisk Strandsvingel - se evt. konventionelle kalkule</t>
  </si>
  <si>
    <t>Engrapgræs til frø</t>
  </si>
  <si>
    <t>Der findes ikke kalkule for økologisk Engrapgræs - se evt. konventionelle kalkule</t>
  </si>
  <si>
    <t>Hvidkløver til frø med engrapgræs</t>
  </si>
  <si>
    <t>Til hvidkløver anvendes ikke husdyrgødning, se evt. kalkule for hvidkløver uden husdyrgødning (JB 5-6).</t>
  </si>
  <si>
    <t>Hvidkløver til frø uden engrapgræs</t>
  </si>
  <si>
    <t>Denne kalkule er ikke lavet for økologisk produktion</t>
  </si>
  <si>
    <t>Spinat til frø</t>
  </si>
  <si>
    <t>Der findes ikke kalkule for økologisk Spinat - se evt. konventionelle kalkule</t>
  </si>
  <si>
    <t>Vårraps</t>
  </si>
  <si>
    <t>Der findes ikke kalkule for økologisk Vårraps - se evt. konventionelle kalkule</t>
  </si>
  <si>
    <t>Vinterraps</t>
  </si>
  <si>
    <t>Tromling</t>
  </si>
  <si>
    <t>Radrensning</t>
  </si>
  <si>
    <t>Skårlægning</t>
  </si>
  <si>
    <t>Hjemkørsel, raps</t>
  </si>
  <si>
    <t>Tørring, raps</t>
  </si>
  <si>
    <t>Markærter</t>
  </si>
  <si>
    <t>Ikke relevant med gødning, se kalkule uden husdyrgødning.</t>
  </si>
  <si>
    <t>Hestebønner</t>
  </si>
  <si>
    <t>Ikke relevant med husdyrgødning, se kalkule uden husdyrgødning.</t>
  </si>
  <si>
    <t>Lupin</t>
  </si>
  <si>
    <t>Ikke relevant med husdyrgødning, se evt. kalkule uden husdyrgødning</t>
  </si>
  <si>
    <t>Spisekartofler</t>
  </si>
  <si>
    <t>Sorterede kartofler</t>
  </si>
  <si>
    <t>Læggekartofler indkøbt</t>
  </si>
  <si>
    <t>Sortering af kartofler</t>
  </si>
  <si>
    <t>Fragt</t>
  </si>
  <si>
    <t>Efterharvning</t>
  </si>
  <si>
    <t>Stenstrenglægning</t>
  </si>
  <si>
    <t>Lægning + gødn.placering</t>
  </si>
  <si>
    <t>Hypning</t>
  </si>
  <si>
    <t>Aftopning</t>
  </si>
  <si>
    <t>Optagning</t>
  </si>
  <si>
    <t>Hjemkørsel</t>
  </si>
  <si>
    <t>Køl og tørring</t>
  </si>
  <si>
    <t>Fra 2023 er det muligt at søge ekstra tilskud på ca. 615 kr. pr. ha for kartofler under bioordningen ”Varieret Planteproduktion”, såfremt betingelserne i ordningen overholdes. Læs mere om tilskudsordningen på Landbrugsstyrelsens hjemmeside. Tilskuddet gives udover grundbetalingen og evt. "støtte til stivelseskartofler".</t>
  </si>
  <si>
    <t>Læggekartofler</t>
  </si>
  <si>
    <t>Frasorterede kartofler</t>
  </si>
  <si>
    <t>Lægning+gødn.placering</t>
  </si>
  <si>
    <t>Stivelseskartofler</t>
  </si>
  <si>
    <t>Kalkulen er på nuværende tidspunkt ikke relevant for økologisk produktion</t>
  </si>
  <si>
    <t>Sukkerroer</t>
  </si>
  <si>
    <t>Lucerne og græs til fabrik</t>
  </si>
  <si>
    <t>Nettoudbytte</t>
  </si>
  <si>
    <t>Udsæd, frø</t>
  </si>
  <si>
    <t>Handelsgødning Kalium, Vinasse</t>
  </si>
  <si>
    <t>Udbringning af vinasse</t>
  </si>
  <si>
    <t>Høst og hjemkørsel</t>
  </si>
  <si>
    <t>Økologitilskud ændres med udløb af 3-/5-årige tilsagn fra 870 kr. til 1.200 kr.pr. ha i 1-årig bioordning.</t>
  </si>
  <si>
    <t>Kalkulen er udlæst med beregningsformler. Resultaterne kan afvige fra visningen</t>
  </si>
  <si>
    <t>i FarmtalOnline pga. afrundinger</t>
  </si>
  <si>
    <t>Prognosepriserne/Budgetkalkulerne må KUN videregives til kolleger,</t>
  </si>
  <si>
    <t>landmænd og finansielle samarbejdspartnere.</t>
  </si>
  <si>
    <t>2024</t>
  </si>
  <si>
    <t>Andre omkostninger</t>
  </si>
  <si>
    <t>Såbedsharvning</t>
  </si>
  <si>
    <t>Kalkulen er kun relevant for JB 5-6 økologisk produktion og med husdyrgødning.</t>
  </si>
  <si>
    <t>Uden husdyrgødning</t>
  </si>
  <si>
    <t>For økologiske kalkuler findes kun ”Med husdyrgødning” – vælg denne i stedet for</t>
  </si>
  <si>
    <t>Der findes ikke økologiske kalkule uden husdyrgødning. Tag evt. udgangspunkt i tilsvarende kalkule med husdyrgødning.</t>
  </si>
  <si>
    <t>Denne kalkule findes ikke for økologisk produktion. (Tag evt. udgangspunkt i tilsvarende for konventionel planteproduktion)</t>
  </si>
  <si>
    <t>Ærter</t>
  </si>
  <si>
    <t>Hjemkørsel, ærter</t>
  </si>
  <si>
    <t>Tørring, ærter</t>
  </si>
  <si>
    <t>Fra 2023 er det muligt at søge ekstra tilskud på ca. 615 kr. pr. ha for markærter (afgrødekode 30) under bioordningen ”Varieret Planteproduktion”, såfremt betingelserne i ordningen overholdes. Læs mere om tilskudsordningen på Landbrugsstyrelsens hjemmeside. Tilskuddet gives udover grundbetalingen.</t>
  </si>
  <si>
    <t>Økologitilskud ændres med udløb af 3-/5-årige tilsagn fra 870 kr. til 1.200 kr.pr. ha i 1-årig bio-ordning</t>
  </si>
  <si>
    <t>Lupiner</t>
  </si>
  <si>
    <t>Hjemkørsel, lupin</t>
  </si>
  <si>
    <t>Tørring</t>
  </si>
  <si>
    <t>Fra 2023 er det muligt at søge ekstra tilskud ca. 615 kr. pr. ha for Sødlupin(afgrødekode 32) under bio-ordningen ”Varieret Planteproduktion”, hvis betingelserne i ordningen overholdes. Tilskuddet gives udover grundbeta-lingen. Økologitilskud ændres med udløb af 3-/5-årige tilsagn fra 870 kr. til 1.200 kr.pr. ha i 1-årig bioordning.</t>
  </si>
  <si>
    <t>Lupin er en tørketolerant afgrøde der trives på sandjord og gror bedst ved lave reaktionstal. Derfor giver smal-bladet lupin ofte et lavere udbytte på ler- end på sandjord.</t>
  </si>
  <si>
    <t>Kalkulen er PT ikke relevant for økologisk produktion</t>
  </si>
  <si>
    <t>Roefrø udsæd</t>
  </si>
  <si>
    <t>Optagning af roer inkl. aftopning</t>
  </si>
  <si>
    <t>Der findes ikke økologiske kalkuler uden husdyrgødning. Tag evt. udgangspunkt i tilsvarende kalkule med husdyrgødning.</t>
  </si>
  <si>
    <t>Der er kalkule for økologisk produktion med husdyrgødning.</t>
  </si>
  <si>
    <t>Der er ingen kalkule for lucerne til fabrik vedr. konventionel produktion.</t>
  </si>
  <si>
    <t>Konventionel</t>
  </si>
  <si>
    <t>Der findes ikke kalkule for Lupiner - konventionel</t>
  </si>
  <si>
    <t>Der er ikke kalkule for sukkerroer med husdyrgødning</t>
  </si>
  <si>
    <t>Udbyttet er anslået efter Normer - men ligger noget over de oplysninger Danmarks Statistik angiver.</t>
  </si>
  <si>
    <t>Halmen bjerges ikke.</t>
  </si>
  <si>
    <t>Sprøjtning</t>
  </si>
  <si>
    <t>Gødningsspredning</t>
  </si>
  <si>
    <t>Skadedyr</t>
  </si>
  <si>
    <t>Sygdom</t>
  </si>
  <si>
    <t>Ukrudt</t>
  </si>
  <si>
    <t>Handelsgødning Kalium</t>
  </si>
  <si>
    <t>Handelsgødning Fosfor</t>
  </si>
  <si>
    <t>Der findes ikke kalkule for Lupin konventionel</t>
  </si>
  <si>
    <t>Der er ingen kalkule for hestebønner med husdyrgødning</t>
  </si>
  <si>
    <t>Analyser</t>
  </si>
  <si>
    <t>Vækstregulering</t>
  </si>
  <si>
    <t>Der er ingen kalkule for markært med husdyrgødning</t>
  </si>
  <si>
    <t>Handelsgødning Kvælstof</t>
  </si>
  <si>
    <t>Der er ingen kalkule for denne afgrøde med husdyrgødning</t>
  </si>
  <si>
    <t>Afbrænding/afpudsning</t>
  </si>
  <si>
    <t>Udbyttet i kernemajs til svin i Fes er 1,34 gange udbyttet i FEN</t>
  </si>
  <si>
    <t>Udbytteniveauet omregnes fra FEN til kg TS (0,94 kg TS/FEN og 0,7 kg TS/Fes)</t>
  </si>
  <si>
    <t>Fodervurderingen til kvæg og svin er forskellig</t>
  </si>
  <si>
    <t>Udbytteniveauet er sat til 80% af udbyttet i majs til helsæd</t>
  </si>
  <si>
    <t>Crimpning m. syretilsætning</t>
  </si>
  <si>
    <t>Hjemkørsel, kerne+indlægning</t>
  </si>
  <si>
    <t>Majshøstning</t>
  </si>
  <si>
    <t>Såning med gødningsplacering</t>
  </si>
  <si>
    <t>Plastik</t>
  </si>
  <si>
    <t>FEs</t>
  </si>
  <si>
    <t>Opfodret/solgt udbytte</t>
  </si>
  <si>
    <t>Høstet udbytte kerner</t>
  </si>
  <si>
    <t>Dækningsbidrag pr Ha</t>
  </si>
  <si>
    <t>Tilførsel af kvælstof er fastlagt med forfrugt vinterraps (forfrugtsværdi på 23 kg N).</t>
  </si>
  <si>
    <t>Der er ingen kalkule for maltbyg med husdyrgødning</t>
  </si>
  <si>
    <t>Ikke relevant for økologisk produktion</t>
  </si>
  <si>
    <t>Grovfoderafgrøder</t>
  </si>
  <si>
    <t>Efterafgrøde efter korn til modenhed</t>
  </si>
  <si>
    <t>Efterafgrøde efter helsæd, 2 slæt</t>
  </si>
  <si>
    <t>Afgræsning (hegning)</t>
  </si>
  <si>
    <t>Maskin- og arbejdsmkostninger</t>
  </si>
  <si>
    <t>FEN</t>
  </si>
  <si>
    <t>Afgræsset udbytte</t>
  </si>
  <si>
    <t>Efterafgrøde efter helsæd</t>
  </si>
  <si>
    <t>Der findes ikke økologisk kalkule for denne produktion</t>
  </si>
  <si>
    <t>Efterafgrøde efter grønafgrøde</t>
  </si>
  <si>
    <t>Snitning, hjemk.+indlægning</t>
  </si>
  <si>
    <t>Udsæd ærter</t>
  </si>
  <si>
    <t>Udsæd byg</t>
  </si>
  <si>
    <t>Udfodret/solgt udbytte</t>
  </si>
  <si>
    <t>Høstet udbytte</t>
  </si>
  <si>
    <t>Byg/ ært til helsæd</t>
  </si>
  <si>
    <t>Ikke relevant</t>
  </si>
  <si>
    <t>Kernemajs til kvægfoder</t>
  </si>
  <si>
    <t>Kolbemajs (til foder)</t>
  </si>
  <si>
    <t>I alt Maskin- og arbejdsomkostninger</t>
  </si>
  <si>
    <t>Snitning, hjemkørsel og indlægning</t>
  </si>
  <si>
    <t>Denne kombination er ikke relevant – vælg i stedet for Med husdyrgødning</t>
  </si>
  <si>
    <t>Denne kombination er ikke relevant - vælg i stedet for Med husdyrgødning</t>
  </si>
  <si>
    <t>Majs til helsæd</t>
  </si>
  <si>
    <t>Markært til grønt</t>
  </si>
  <si>
    <t>Ikke relevant med husdyrgødning til ærtehelsæd. Se uden husdyrgødning.</t>
  </si>
  <si>
    <t>Ærtehelsæd</t>
  </si>
  <si>
    <t>Grønafgrøde, vintersæd</t>
  </si>
  <si>
    <t>Grønafgrøde, vårsæd</t>
  </si>
  <si>
    <t>Helsæd, vintersæd</t>
  </si>
  <si>
    <t>Helsæd, vårsæd</t>
  </si>
  <si>
    <t>Fra 2023 er det muligt at søge ekstra tilskud på ca. 615 kr. pr. ha for ærtehelsæd (kode 215) under bioordningen ”Varieret Planteproduktion”, såfremt betingelserne i ordningen overholdes. Læs mere om tilskudsordningen på Landbrugsstyrelsens hjemmeside. Tilskuddet gives udover grundbetalingen.</t>
  </si>
  <si>
    <t>Permanent græs til slæt</t>
  </si>
  <si>
    <t>Kalkulen er ikke relevant for økologi</t>
  </si>
  <si>
    <t>Varig græs afgr. MVJ red. N-tilf.</t>
  </si>
  <si>
    <t>Miljøgræs (0 N) afgræsning</t>
  </si>
  <si>
    <t>Fra 2023 er det muligt at søge ekstra tilskud på ca. 1.500 kr. pr. ha for græsarealer der er ældre end 2 år under bioordningen ”Miljø- og klimavenligt græs”, såfremt betingelserne i ordningen overholdes. Læs mere om tilskudsordningen på Landbrugsstyrelsens hjemmeside. Tilskuddet gives udover grundbetalingen.</t>
  </si>
  <si>
    <t>Afpudsning</t>
  </si>
  <si>
    <t>Permanent græs til afgræsning</t>
  </si>
  <si>
    <t>Kalkulen findes ikke for økologisk produktion</t>
  </si>
  <si>
    <t>Udlæg af kløvergræs uden dæksæd</t>
  </si>
  <si>
    <t>Sædskiftegræs 1/2 x slæt + staldfodring</t>
  </si>
  <si>
    <t>Sædskiftegræs, 1.slæt + afgræsning</t>
  </si>
  <si>
    <t>Som udgangspunkt er der regnet med, at der er husdyrgødning på bedriften. Hvis der skal købes konventionel gødning, kan der som udgangspunkt anvendes en pris på 40-45 kr./ton. Fra 2023 er det muligt at søge ekstra tilskud ca. 1.500 kr. pr. ha for græsarealer der er ældre end 2 år under bioordningen ”Miljø- og klimavenligt græs”, hvis betingelserne overholdes. Tilskuddet gives udover grundbetalingen.Økologitilskud ændres med udløb af 3-/5-årige tilsagn fra 870 kr. til 1.200 kr.pr. ha i 1-årig bioordning.</t>
  </si>
  <si>
    <t>Snitning, hjemkørsel og indlægn.</t>
  </si>
  <si>
    <t>Sammenrivning</t>
  </si>
  <si>
    <t>Græsfrø udsæd</t>
  </si>
  <si>
    <t>Sædskiftegræs med 5 slæt</t>
  </si>
  <si>
    <t>Sædskiftegræs med 4 slæt</t>
  </si>
  <si>
    <t>Der findes ikke økologiske kalkule uden husdyrgødning. Tag evt. udgangspunkt i tilsvarende kalkule med husdyrgødning</t>
  </si>
  <si>
    <t>Udfodret/ solgt udbytte</t>
  </si>
  <si>
    <t>Sædskiftegræs til afgræsning</t>
  </si>
  <si>
    <t>Der findes ikke økologiske kalkuler for foderroer</t>
  </si>
  <si>
    <t>Foderroer</t>
  </si>
  <si>
    <t>Udsæden udgør 1/3 af den samlede mængde - eks. 3 x 9 kg = 27 kg pr. ha</t>
  </si>
  <si>
    <t>For nærmere opl. om flerårige afgrøder, tryk på [Om] øverst</t>
  </si>
  <si>
    <t>Dette er kalkulen for udlægsåret.</t>
  </si>
  <si>
    <t>Kalkulen er tiltænkt kløvergræsudlæg til afgræsning efter vårbyg høstet modent.</t>
  </si>
  <si>
    <t>Kalkulen er tiltænkt kløvergræsudlæg til slæt efter helsæd af vårbyg eller ærter.</t>
  </si>
  <si>
    <t>For nærmere opl. om flerårige afgr., tryk på [Om] øverst</t>
  </si>
  <si>
    <t>Kalkulen er tiltænkt kløvergræsudlæg til afgræsning efter helsæd af vårbyg eller ærter.</t>
  </si>
  <si>
    <t>Kalkulen er tiltænkt kløvergræsudlæg til afgræsning efter grønkorn af vårbyg eller ærter.</t>
  </si>
  <si>
    <t>Kalkulen er tiltænkt kløvergræsudæg til slæt efter grønkorn af vårbyg eller ærter.</t>
  </si>
  <si>
    <t>Afgrøden (kløvergræs) er til afgræsning og tildeles derfor ikke husdyrgødning.</t>
  </si>
  <si>
    <t>Kalkulen med 4 slæt i eft.afgr. er tiltænkt kløvergræs til slæt udlagt i grønrug</t>
  </si>
  <si>
    <t>For oplysninger om græsudlæg i byg/ærtehelsæd henvises til kalkulerne for efterafgrøde efter helsæd.</t>
  </si>
  <si>
    <t>Udbyttet i kernemajs er sat til 80% af udbyttet i majs til helsæd.</t>
  </si>
  <si>
    <t>Udbyttet i kolbemajs er sat til 85% af udbyttet i majs til helsæd.</t>
  </si>
  <si>
    <t>Majs tilføres startgødning svarende til 15 kg P/ha og 30 kg N/ha.</t>
  </si>
  <si>
    <t>Kalkulen er tiltænkt grønkorn af markært. For oplysninger om græsudlæg i ærter til grønt henvises til kalkulerne for efterafgrøde efter grønafgrøde 3 slæt eller afgræsning.</t>
  </si>
  <si>
    <t>Kalkulen er tiltænkt ærtehelsæd. For oplysninger om græsudlæg i ærtehelsæd henvises til kalkulerne for efterafgrøde efter helsæd.</t>
  </si>
  <si>
    <t>For oplysninger om græsudlæg i grønkorn henvises til kalkulen for efterafgrøde efter grønafgrøde 4 slæt eller afgræsning.</t>
  </si>
  <si>
    <t>Kalkulen er tiltænkt grønkorn af vinterrug der anvendes som dæksæd for græsudlæg.</t>
  </si>
  <si>
    <t>Ærter har intet kvælstofbehov - se kalkulen uden husdyrgødning.</t>
  </si>
  <si>
    <t>Ærter har intet kvælstofbehov - se kalkulen uden husdyrgødning</t>
  </si>
  <si>
    <t>For oplysninger om græsudlæg i grønkorn henvises til kalkulerne for efterafgrøde efter grønafgrøde.</t>
  </si>
  <si>
    <t>Kalkulen er tiltænkt grønkorn af vårbyg der anvendes som dæksæd for græsudlæg.</t>
  </si>
  <si>
    <t>For oplysninger om græsudlæg i vårbyg til helsæd henvises til kalkulerne for efterafgrøde efter helsæd.</t>
  </si>
  <si>
    <t>Se kalkulen for miljøgræs</t>
  </si>
  <si>
    <t>Kalkulen findes kun for 2021 og tidligere på JB 5-6</t>
  </si>
  <si>
    <t>For nærmere oplysninger om flerårige afgrøder, tryk på knappen [Om] øverst.</t>
  </si>
  <si>
    <t>Kalkulen er tiltænkt forårsudlæg af kløvergræs uden dæksæd med 3 slæt i første brugsår. Værdierne for andet brugsår svarer til sædskiftegræs 4 eller 5 slæt.</t>
  </si>
  <si>
    <t>Fra 2023 kan der evt. søges tilskud på ca. 1.500 kr. pr. ha for græsarealer der er ældre end 2 år under bioordningen ”Miljø- og klimavenligt græs”. Læs mere om tilskudsordningen på Landbrugsstyrelsens hjemmeside. Tilskuddet gives udover grundbetalingen.</t>
  </si>
  <si>
    <t>udsæden udgør 1/3 af den samlede udsædsmængde - eks. 3 x 9 kg = 27 kg udsæd pr. ha.</t>
  </si>
  <si>
    <t>For nærmere oplysninger om flerårige afgrøder, tryk på [Om] øverst.</t>
  </si>
  <si>
    <t>Kalkulen er til staldfodring med frisk kløvergræs, hvor der tages 1. slæt på en del af arealet</t>
  </si>
  <si>
    <t>Grønthøstning</t>
  </si>
  <si>
    <t>- Ajourført: 10. februar 2023</t>
  </si>
  <si>
    <t>Kalkulen er tiltænkt kløvergræsmarker, hvor der tages 1. slæt og derefter afgræsses.</t>
  </si>
  <si>
    <t>Kalkulen er baseret på rødkløvergræs med 5 slæt pr. år</t>
  </si>
  <si>
    <t>Omk. til snitn. hjemk. og indl. beregnes på basispris ca. 15 % lavere end 4 slæt.</t>
  </si>
  <si>
    <t>Udsæden pr. år udgør 1/3 af den samlede udsædsmængde.</t>
  </si>
  <si>
    <t>For oplysn. om flerårige afgrøder, vælg [Om] øverst.</t>
  </si>
  <si>
    <t>Kalkulen baseres på rødkl.gr. med 5 slæt pr. år</t>
  </si>
  <si>
    <t>Kalkulen er baseret på hvidkløvergræs med 4 slæt pr. år</t>
  </si>
  <si>
    <t>Udsæden udgør 1/3 af den samlede udsædsmængde - eks. 3 x 9 kg = 27 kg udsæd pr. ha.</t>
  </si>
  <si>
    <t>Kalkulen er tiltænkt kløvergræsmarker med afgræsning, hvor der én gang gennem sæsonen tages ét slæt. For nærmere oplysninger om flerårige afgrøder, tryk [Om] øverst.</t>
  </si>
  <si>
    <t>Fra 2023 er det muligt at søge ekstra tilskud på ca. 615 kr. pr. ha for fodersukkerroer under bioordningen ”Varieret Planteproduktion”, såfremt betingelserne i ordningen overholdes. Læs mere om tilskudsordningen på Landbrugsstyrelsens hjemmeside. Tilskuddet gives udover grundbetalingen.</t>
  </si>
  <si>
    <t>Tabet mellem høstet og udfodret udbytte, er forudsat opfodring inden 6 mdr. Ved længere opbevaring øges tabet markant.</t>
  </si>
  <si>
    <t>Tabet mellem høstet og udfodret udbytte, er forudsat opfodring inden 6 mdr. Ved længere opbevaring øges tabet markant. Mn og B sprøjtning inkl. i svampebekæmpelse ("sygdom").</t>
  </si>
  <si>
    <t>Roetoppen aftoppes men bjerges ikke.</t>
  </si>
  <si>
    <t>Hjemkørsel roer</t>
  </si>
  <si>
    <t>Sprøjtning, roer</t>
  </si>
  <si>
    <t>N</t>
  </si>
  <si>
    <t>P</t>
  </si>
  <si>
    <t>K</t>
  </si>
  <si>
    <t>Triticale</t>
  </si>
  <si>
    <t>Byg foder</t>
  </si>
  <si>
    <t>Byg, malt</t>
  </si>
  <si>
    <t>Havre, foder</t>
  </si>
  <si>
    <t>Kernemajs, foder</t>
  </si>
  <si>
    <t>Hvidkløver til frø</t>
  </si>
  <si>
    <t>Markært</t>
  </si>
  <si>
    <t>Hestebønne</t>
  </si>
  <si>
    <t xml:space="preserve">Konventionel </t>
  </si>
  <si>
    <t>Halm, intern pris</t>
  </si>
  <si>
    <t>Næringsstofpriser</t>
  </si>
  <si>
    <t>-</t>
  </si>
  <si>
    <t>Helsæd majs</t>
  </si>
  <si>
    <t>Kolbemajs</t>
  </si>
  <si>
    <t>Kernemajs til grisefoder</t>
  </si>
  <si>
    <t xml:space="preserve">kr. pr. kg </t>
  </si>
  <si>
    <t>Læggekartofler egen avl</t>
  </si>
  <si>
    <t>Patentkali</t>
  </si>
  <si>
    <t>Bejdsning v. lægning</t>
  </si>
  <si>
    <t>Udbyttet, svarer til det udbytte, der kan forventes på arealer hvor der ikke tidligere har været dyrket kartofler. Udbyttet bør tilpasses på øvrig jord.</t>
  </si>
  <si>
    <t>Der er ikke kalkule for denne afgrøde med husdyrgødning</t>
  </si>
  <si>
    <t>Kalkulen er tiltænkt permanent græs uden tildeling af kvælstof.</t>
  </si>
  <si>
    <t>Prognose 2024</t>
  </si>
  <si>
    <t>Anvendte priser</t>
  </si>
  <si>
    <t>Resulterende ændring</t>
  </si>
  <si>
    <t>Global faktor</t>
  </si>
  <si>
    <t>emnefaktor</t>
  </si>
  <si>
    <t>kr. pr. FEN</t>
  </si>
  <si>
    <t>kr. pr. hkg eller kg.</t>
  </si>
  <si>
    <t>DBII, kr. pr. ha</t>
  </si>
  <si>
    <t>Resultat</t>
  </si>
  <si>
    <t>Sædskiftegræs afgræsning (øvrig afgræs.)</t>
  </si>
  <si>
    <t>Helsæd, vårsæd (øvrig grønafgrøde, korn og bælgsæd)</t>
  </si>
  <si>
    <t>Der er ingen kalkule for denne afgrøde med husdyrgødning. Se evt. kalkulen uden husdyrgødning.</t>
  </si>
  <si>
    <t>Der er ingen kalkule for denne afgrøde med husdyrgødning. Se evt. JB 5-6 uden husdyrgødning.</t>
  </si>
  <si>
    <t>Der er pt. ikke kalkule for kartofler med husdyrgødning</t>
  </si>
  <si>
    <t>Andre omkostninger er leje af 2 bistader per hektar.</t>
  </si>
  <si>
    <t>Arealafgift, inkl. udsæd og promilleafgift</t>
  </si>
  <si>
    <t>Fræsning</t>
  </si>
  <si>
    <t>Afregning er inkl. udsæd.</t>
  </si>
  <si>
    <t>Fra 2023 er det muligt at søge ekstra tilskud på ca. 615 kr. pr. ha for spinat til frø (afgrødekode 124) under bioordningen ”Varieret Planteproduktion”, såfremt betingelserne i ordningen overholdes. Læs mere om tilskudsordningen på Landbrugsstyrelsens hjemmeside. Tilskuddet gives udover grundbetalingen.</t>
  </si>
  <si>
    <t>Hjemkørsel, hestebønner</t>
  </si>
  <si>
    <t>Fra 2023 er det muligt at søge ekstra tilskud på ca. 615 kr. pr. ha for hestebønner (afgrødekode 31) under bioordningen ”Varieret Planteproduktion”, såfremt betingelserne i ordningen overholdes. Læs mere om tilskudsordningen på Landbrugsstyrelsens hjemmeside. Tilskuddet gives udover grundbetalingen.</t>
  </si>
  <si>
    <t>Nedvisning</t>
  </si>
  <si>
    <t>Lugning</t>
  </si>
  <si>
    <t>Støtte stivelseskartofler</t>
  </si>
  <si>
    <t>Opbevaring i kule</t>
  </si>
  <si>
    <t>Lægning m. gødn. placering</t>
  </si>
  <si>
    <t>Roer kontrakt</t>
  </si>
  <si>
    <t>Roeaffald</t>
  </si>
  <si>
    <t>Fragtgodgørelse</t>
  </si>
  <si>
    <t>Roesåning</t>
  </si>
  <si>
    <t>Udbytteniveauet er fra Vejledning om gødsknings- og harmoniregler 2022/2023 hvilket</t>
  </si>
  <si>
    <t>er lavere end det der opnås på de fleste bedrifter, som ligger intervallet 70-74 tons/ha.</t>
  </si>
  <si>
    <t>Økologitilskud ændres med udløb af 3-/5-årige tilsagn fra 870 kr. til 1.200 kr.pr. ha i 1-årig bio-ordning”</t>
  </si>
  <si>
    <t>Ukrudstharvning</t>
  </si>
  <si>
    <t>Husdyrgødning tørret</t>
  </si>
  <si>
    <t>Strigling</t>
  </si>
  <si>
    <t>Håndlugning</t>
  </si>
  <si>
    <t>Alternativ kan ukrudt brændes eller robotluges.</t>
  </si>
  <si>
    <t>Tørret husdyrgødning er pilleteret hønsegødning placeres ved såning.</t>
  </si>
  <si>
    <t>Strigling er både blind- og alm. strigling.</t>
  </si>
  <si>
    <t>Tilnærmet JB 11</t>
  </si>
  <si>
    <t>Hvede, foder (1. år)</t>
  </si>
  <si>
    <t>Rug, foder (hybrid)</t>
  </si>
  <si>
    <t>Raps (vinter)</t>
  </si>
  <si>
    <t>kr. pr. kg  eller kr. pr. FEN</t>
  </si>
  <si>
    <t xml:space="preserve"> med husdyrgødning</t>
  </si>
  <si>
    <t>uden husdyrgødning</t>
  </si>
  <si>
    <t xml:space="preserve"> </t>
  </si>
  <si>
    <t>Ændring pris</t>
  </si>
  <si>
    <t>Prisjustering afgrøder og næringsstoffer</t>
  </si>
  <si>
    <t>Salgsafgrøde</t>
  </si>
  <si>
    <t>Efterafgrøde efter korn til modenhed, afgræsning</t>
  </si>
  <si>
    <t>Miljøgræs til afgræsning</t>
  </si>
  <si>
    <t>Græs, 5 slæt</t>
  </si>
  <si>
    <t xml:space="preserve">Grundlag er afgrødekalkuler fra farmtal.dk med udgangpunkt for lerjord JB 5-6 for salgsafgrøder og grovfoder.
Omkostninger til maskiner og arbejde forventes at svare til de omkostninger, der ligger i kalkulerne for JB 5-6.
Udbytter (kerne og grønmasse, men ikke halmlængder) og mængder af kvælstof (N) er for konventionel dyrkning tilpasset ud fra Vejledning om gødskning og harmoni, JB 11. For økologisk dyrning er udbytterne sat lig med udbytteforventningen på lerjord. Der er ikke tilpasset mængder for husdyrgødning, da dennne er værdisat til 0, og udbringningsomkostningen til de få overskydende ton gylle er ubetydelig for det økonomiske resultat.
Kalkulerne forventes at give et rimeligt retvisende billede af produktionsøkonomien i de enkelte produktionsgrene; husk at ændret afgrødevalg kan have betydning for resten af bedriftens økonomi, herunder forhold som foderforsyning, harmoniforhold mht. afsætning af husdyrgødning , som ikke 
belyses af økonomien i de enkelte afgrøder. </t>
  </si>
  <si>
    <t>Eksempler på tilpasning af afgrødekalkuler til JB 11.
Udarbejdet i forbindelse med projekt TargWET.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</si>
</sst>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_ ;\-#,##0\ "/>
    <numFmt numFmtId="165" formatCode="#,##0.00_ ;\-#,##0.00\ "/>
    <numFmt numFmtId="166" formatCode="#,##0.000_ ;\-#,##0.000\ "/>
    <numFmt numFmtId="167" formatCode="#,##0.0_ ;\-#,##0.0\ "/>
    <numFmt numFmtId="168" formatCode="0.000"/>
    <numFmt numFmtId="169" formatCode="0.0"/>
  </numFmts>
  <fonts count="1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1"/>
      <name val="Arial"/>
      <family val="2"/>
    </font>
    <font>
      <b/>
      <sz val="11"/>
      <color theme="1"/>
      <name val="Arial"/>
      <family val="2"/>
    </font>
    <font>
      <i/>
      <sz val="11"/>
      <color theme="1"/>
      <name val="Arial"/>
      <family val="2"/>
    </font>
    <font>
      <sz val="11"/>
      <name val="Arial"/>
      <family val="2"/>
    </font>
    <font>
      <sz val="8"/>
      <color theme="1"/>
      <name val="Arial"/>
      <family val="2"/>
    </font>
    <font>
      <b/>
      <sz val="16"/>
      <color theme="1"/>
      <name val="Arial"/>
      <family val="2"/>
    </font>
  </fonts>
  <fills count="4">
    <fill>
      <patternFill patternType="none"/>
    </fill>
    <fill>
      <patternFill patternType="gray125"/>
    </fill>
    <fill>
      <patternFill patternType="solid">
        <fgColor theme="9" tint="-0.499984740745262"/>
        <bgColor indexed="64"/>
      </patternFill>
    </fill>
    <fill>
      <patternFill patternType="solid">
        <fgColor theme="0" tint="-0.14999847407452621"/>
        <bgColor indexed="64"/>
      </patternFill>
    </fill>
  </fills>
  <borders count="17">
    <border>
      <left/>
      <right/>
      <top/>
      <bottom/>
      <diagonal/>
    </border>
    <border>
      <left style="thin">
        <color theme="0"/>
      </left>
      <right style="thin">
        <color theme="0"/>
      </right>
      <top style="thin">
        <color theme="0"/>
      </top>
      <bottom style="thin">
        <color theme="0"/>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2">
    <xf numFmtId="0" fontId="0" fillId="0" borderId="0"/>
    <xf numFmtId="9" fontId="1" fillId="0" borderId="0" applyFont="0" applyFill="0" applyBorder="0" applyAlignment="0" applyProtection="0"/>
  </cellStyleXfs>
  <cellXfs count="86">
    <xf numFmtId="0" fontId="0" fillId="0" borderId="0" xfId="0"/>
    <xf numFmtId="0" fontId="3" fillId="0" borderId="0" xfId="0" applyFont="1"/>
    <xf numFmtId="0" fontId="1" fillId="0" borderId="0" xfId="0" applyFont="1"/>
    <xf numFmtId="0" fontId="2" fillId="2" borderId="1" xfId="0" applyFont="1" applyFill="1" applyBorder="1" applyAlignment="1">
      <alignment horizontal="left"/>
    </xf>
    <xf numFmtId="0" fontId="2" fillId="2" borderId="1" xfId="0" applyFont="1" applyFill="1" applyBorder="1" applyAlignment="1">
      <alignment horizontal="center"/>
    </xf>
    <xf numFmtId="0" fontId="3" fillId="0" borderId="2" xfId="0" applyFont="1" applyBorder="1"/>
    <xf numFmtId="164" fontId="3" fillId="0" borderId="2" xfId="0" applyNumberFormat="1" applyFont="1" applyBorder="1" applyAlignment="1">
      <alignment horizontal="right"/>
    </xf>
    <xf numFmtId="0" fontId="1" fillId="0" borderId="2" xfId="0" applyFont="1" applyBorder="1" applyAlignment="1">
      <alignment horizontal="center"/>
    </xf>
    <xf numFmtId="0" fontId="1" fillId="0" borderId="2" xfId="0" applyFont="1" applyBorder="1" applyAlignment="1">
      <alignment horizontal="left"/>
    </xf>
    <xf numFmtId="164" fontId="1" fillId="0" borderId="2" xfId="0" applyNumberFormat="1" applyFont="1" applyBorder="1" applyAlignment="1">
      <alignment horizontal="right"/>
    </xf>
    <xf numFmtId="165" fontId="1" fillId="0" borderId="2" xfId="0" applyNumberFormat="1" applyFont="1" applyBorder="1" applyAlignment="1">
      <alignment horizontal="right"/>
    </xf>
    <xf numFmtId="166" fontId="1" fillId="0" borderId="2" xfId="0" applyNumberFormat="1" applyFont="1" applyBorder="1" applyAlignment="1">
      <alignment horizontal="right"/>
    </xf>
    <xf numFmtId="167" fontId="1" fillId="0" borderId="2" xfId="0" applyNumberFormat="1" applyFont="1" applyBorder="1" applyAlignment="1">
      <alignment horizontal="right"/>
    </xf>
    <xf numFmtId="1" fontId="0" fillId="0" borderId="0" xfId="0" applyNumberFormat="1"/>
    <xf numFmtId="2" fontId="0" fillId="0" borderId="0" xfId="0" applyNumberFormat="1"/>
    <xf numFmtId="2" fontId="0" fillId="0" borderId="3" xfId="0" applyNumberFormat="1" applyBorder="1"/>
    <xf numFmtId="165" fontId="1" fillId="0" borderId="0" xfId="0" applyNumberFormat="1" applyFont="1" applyAlignment="1">
      <alignment horizontal="right"/>
    </xf>
    <xf numFmtId="0" fontId="4" fillId="0" borderId="0" xfId="0" applyFont="1"/>
    <xf numFmtId="0" fontId="5" fillId="0" borderId="9" xfId="0" applyFont="1" applyBorder="1" applyAlignment="1">
      <alignment horizontal="center"/>
    </xf>
    <xf numFmtId="0" fontId="5" fillId="0" borderId="0" xfId="0" applyFont="1" applyAlignment="1">
      <alignment horizontal="center"/>
    </xf>
    <xf numFmtId="0" fontId="5" fillId="0" borderId="0" xfId="0" applyFont="1" applyAlignment="1">
      <alignment horizontal="center" vertical="top"/>
    </xf>
    <xf numFmtId="0" fontId="4" fillId="0" borderId="10" xfId="0" applyFont="1" applyBorder="1"/>
    <xf numFmtId="0" fontId="4" fillId="0" borderId="14" xfId="0" applyFont="1" applyBorder="1"/>
    <xf numFmtId="0" fontId="4" fillId="0" borderId="15" xfId="0" applyFont="1" applyBorder="1"/>
    <xf numFmtId="0" fontId="4" fillId="0" borderId="11" xfId="0" applyFont="1" applyBorder="1"/>
    <xf numFmtId="0" fontId="5" fillId="0" borderId="3" xfId="0" applyFont="1" applyBorder="1" applyAlignment="1">
      <alignment horizontal="center" vertical="top"/>
    </xf>
    <xf numFmtId="0" fontId="5" fillId="0" borderId="3" xfId="0" applyFont="1" applyBorder="1"/>
    <xf numFmtId="0" fontId="5" fillId="0" borderId="16" xfId="0" applyFont="1" applyBorder="1"/>
    <xf numFmtId="2" fontId="4" fillId="3" borderId="3" xfId="0" applyNumberFormat="1" applyFont="1" applyFill="1" applyBorder="1"/>
    <xf numFmtId="0" fontId="5" fillId="0" borderId="4" xfId="0" applyFont="1" applyBorder="1"/>
    <xf numFmtId="0" fontId="5" fillId="0" borderId="0" xfId="0" applyFont="1"/>
    <xf numFmtId="0" fontId="4" fillId="0" borderId="3" xfId="0" applyFont="1" applyBorder="1"/>
    <xf numFmtId="0" fontId="4" fillId="0" borderId="6" xfId="0" applyFont="1" applyBorder="1" applyAlignment="1">
      <alignment horizontal="center"/>
    </xf>
    <xf numFmtId="0" fontId="4" fillId="0" borderId="11" xfId="0" applyFont="1" applyBorder="1" applyAlignment="1">
      <alignment horizontal="center"/>
    </xf>
    <xf numFmtId="0" fontId="4" fillId="0" borderId="0" xfId="0" applyFont="1" applyAlignment="1">
      <alignment horizontal="center"/>
    </xf>
    <xf numFmtId="0" fontId="4" fillId="0" borderId="4" xfId="0" applyFont="1" applyBorder="1"/>
    <xf numFmtId="2" fontId="4" fillId="3" borderId="3" xfId="1" applyNumberFormat="1" applyFont="1" applyFill="1" applyBorder="1" applyProtection="1">
      <protection locked="0"/>
    </xf>
    <xf numFmtId="2" fontId="4" fillId="0" borderId="3" xfId="0" applyNumberFormat="1" applyFont="1" applyBorder="1"/>
    <xf numFmtId="2" fontId="4" fillId="0" borderId="4" xfId="0" applyNumberFormat="1" applyFont="1" applyBorder="1"/>
    <xf numFmtId="1" fontId="4" fillId="0" borderId="3" xfId="0" applyNumberFormat="1" applyFont="1" applyBorder="1"/>
    <xf numFmtId="3" fontId="4" fillId="0" borderId="0" xfId="0" applyNumberFormat="1" applyFont="1"/>
    <xf numFmtId="168" fontId="4" fillId="0" borderId="0" xfId="0" applyNumberFormat="1" applyFont="1"/>
    <xf numFmtId="0" fontId="6" fillId="0" borderId="0" xfId="0" applyFont="1"/>
    <xf numFmtId="168" fontId="4" fillId="0" borderId="6" xfId="0" applyNumberFormat="1" applyFont="1" applyBorder="1" applyAlignment="1">
      <alignment horizontal="center"/>
    </xf>
    <xf numFmtId="168" fontId="4" fillId="0" borderId="0" xfId="0" applyNumberFormat="1" applyFont="1" applyAlignment="1">
      <alignment horizontal="center"/>
    </xf>
    <xf numFmtId="0" fontId="6" fillId="0" borderId="3" xfId="0" applyFont="1" applyBorder="1"/>
    <xf numFmtId="0" fontId="6" fillId="0" borderId="4" xfId="0" applyFont="1" applyBorder="1"/>
    <xf numFmtId="3" fontId="4" fillId="0" borderId="3" xfId="0" applyNumberFormat="1" applyFont="1" applyBorder="1" applyAlignment="1">
      <alignment horizontal="right"/>
    </xf>
    <xf numFmtId="3" fontId="4" fillId="0" borderId="0" xfId="0" applyNumberFormat="1" applyFont="1" applyAlignment="1">
      <alignment horizontal="right"/>
    </xf>
    <xf numFmtId="3" fontId="4" fillId="0" borderId="3" xfId="0" applyNumberFormat="1" applyFont="1" applyBorder="1"/>
    <xf numFmtId="2" fontId="4" fillId="0" borderId="3" xfId="0" applyNumberFormat="1" applyFont="1" applyBorder="1" applyAlignment="1">
      <alignment horizontal="right"/>
    </xf>
    <xf numFmtId="1" fontId="4" fillId="0" borderId="3" xfId="0" applyNumberFormat="1" applyFont="1" applyBorder="1" applyAlignment="1">
      <alignment horizontal="right"/>
    </xf>
    <xf numFmtId="168" fontId="4" fillId="0" borderId="3" xfId="0" applyNumberFormat="1" applyFont="1" applyBorder="1"/>
    <xf numFmtId="168" fontId="4" fillId="0" borderId="4" xfId="0" applyNumberFormat="1" applyFont="1" applyBorder="1"/>
    <xf numFmtId="0" fontId="8" fillId="0" borderId="7" xfId="0" applyFont="1" applyBorder="1"/>
    <xf numFmtId="0" fontId="8" fillId="0" borderId="8" xfId="0" applyFont="1" applyBorder="1"/>
    <xf numFmtId="168" fontId="5" fillId="0" borderId="3" xfId="0" applyNumberFormat="1" applyFont="1" applyBorder="1"/>
    <xf numFmtId="168" fontId="5" fillId="0" borderId="16" xfId="0" applyNumberFormat="1" applyFont="1" applyBorder="1"/>
    <xf numFmtId="169" fontId="4" fillId="0" borderId="3" xfId="0" applyNumberFormat="1" applyFont="1" applyBorder="1"/>
    <xf numFmtId="2" fontId="4" fillId="0" borderId="0" xfId="0" applyNumberFormat="1" applyFont="1"/>
    <xf numFmtId="0" fontId="9" fillId="0" borderId="0" xfId="0" applyFont="1" applyAlignment="1">
      <alignment horizontal="center" vertical="top" wrapText="1"/>
    </xf>
    <xf numFmtId="0" fontId="9" fillId="0" borderId="0" xfId="0" applyFont="1" applyAlignment="1">
      <alignment horizontal="center" vertical="top"/>
    </xf>
    <xf numFmtId="0" fontId="5" fillId="0" borderId="12" xfId="0" applyFont="1" applyBorder="1" applyAlignment="1">
      <alignment horizontal="center"/>
    </xf>
    <xf numFmtId="0" fontId="5" fillId="0" borderId="13" xfId="0" applyFont="1" applyBorder="1" applyAlignment="1">
      <alignment horizontal="center"/>
    </xf>
    <xf numFmtId="0" fontId="4" fillId="0" borderId="0" xfId="0" applyFont="1" applyAlignment="1">
      <alignment horizontal="center"/>
    </xf>
    <xf numFmtId="0" fontId="4" fillId="0" borderId="3" xfId="0" applyFont="1" applyBorder="1" applyAlignment="1">
      <alignment horizontal="center"/>
    </xf>
    <xf numFmtId="0" fontId="5" fillId="0" borderId="14" xfId="0" applyFont="1" applyBorder="1" applyAlignment="1">
      <alignment horizontal="center"/>
    </xf>
    <xf numFmtId="0" fontId="5" fillId="0" borderId="15" xfId="0" applyFont="1" applyBorder="1" applyAlignment="1">
      <alignment horizontal="center"/>
    </xf>
    <xf numFmtId="0" fontId="4" fillId="0" borderId="12" xfId="0" applyFont="1" applyBorder="1" applyAlignment="1">
      <alignment horizontal="left" vertical="top" wrapText="1"/>
    </xf>
    <xf numFmtId="0" fontId="4" fillId="0" borderId="7" xfId="0" applyFont="1" applyBorder="1" applyAlignment="1">
      <alignment horizontal="left" vertical="top" wrapText="1"/>
    </xf>
    <xf numFmtId="0" fontId="4" fillId="0" borderId="13" xfId="0" applyFont="1" applyBorder="1" applyAlignment="1">
      <alignment horizontal="left" vertical="top" wrapText="1"/>
    </xf>
    <xf numFmtId="0" fontId="4" fillId="0" borderId="16" xfId="0" applyFont="1" applyBorder="1" applyAlignment="1">
      <alignment horizontal="left" vertical="top" wrapText="1"/>
    </xf>
    <xf numFmtId="0" fontId="4" fillId="0" borderId="0" xfId="0" applyFont="1" applyAlignment="1">
      <alignment horizontal="left" vertical="top" wrapText="1"/>
    </xf>
    <xf numFmtId="0" fontId="4" fillId="0" borderId="11" xfId="0" applyFont="1" applyBorder="1" applyAlignment="1">
      <alignment horizontal="left" vertical="top" wrapText="1"/>
    </xf>
    <xf numFmtId="0" fontId="4" fillId="0" borderId="14" xfId="0" applyFont="1" applyBorder="1" applyAlignment="1">
      <alignment horizontal="left" vertical="top" wrapText="1"/>
    </xf>
    <xf numFmtId="0" fontId="4" fillId="0" borderId="8" xfId="0" applyFont="1" applyBorder="1" applyAlignment="1">
      <alignment horizontal="left" vertical="top" wrapText="1"/>
    </xf>
    <xf numFmtId="0" fontId="4" fillId="0" borderId="15" xfId="0" applyFont="1" applyBorder="1" applyAlignment="1">
      <alignment horizontal="left" vertical="top" wrapText="1"/>
    </xf>
    <xf numFmtId="0" fontId="5" fillId="0" borderId="5" xfId="0" applyFont="1" applyBorder="1" applyAlignment="1">
      <alignment horizontal="center" vertical="top"/>
    </xf>
    <xf numFmtId="0" fontId="5" fillId="0" borderId="6" xfId="0" applyFont="1" applyBorder="1" applyAlignment="1">
      <alignment horizontal="center" vertical="top"/>
    </xf>
    <xf numFmtId="0" fontId="4" fillId="0" borderId="5" xfId="0" applyFont="1" applyBorder="1" applyAlignment="1">
      <alignment horizontal="center"/>
    </xf>
    <xf numFmtId="0" fontId="4" fillId="0" borderId="6"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4" fillId="0" borderId="0" xfId="0" applyFont="1" applyAlignment="1">
      <alignment wrapText="1"/>
    </xf>
    <xf numFmtId="0" fontId="0" fillId="0" borderId="0" xfId="0" applyAlignment="1">
      <alignment wrapText="1"/>
    </xf>
    <xf numFmtId="0" fontId="4" fillId="0" borderId="0" xfId="0" applyFont="1" applyAlignment="1"/>
  </cellXfs>
  <cellStyles count="2">
    <cellStyle name="Normal" xfId="0" builtinId="0"/>
    <cellStyle name="Pro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a:t>Indtjening</a:t>
            </a:r>
            <a:r>
              <a:rPr lang="da-DK" sz="1600"/>
              <a:t> </a:t>
            </a:r>
            <a:r>
              <a:rPr lang="da-DK" sz="1400" b="0" i="0" u="none" strike="noStrike" kern="1200" spc="0" baseline="0">
                <a:solidFill>
                  <a:sysClr val="windowText" lastClr="000000">
                    <a:lumMod val="65000"/>
                    <a:lumOff val="35000"/>
                  </a:sysClr>
                </a:solidFill>
              </a:rPr>
              <a:t>salgsafgrøder </a:t>
            </a:r>
            <a:r>
              <a:rPr lang="da-DK"/>
              <a:t>konventionel </a:t>
            </a:r>
            <a:r>
              <a:rPr lang="da-DK" baseline="0"/>
              <a:t>JB 11</a:t>
            </a:r>
            <a:endParaRPr lang="da-DK"/>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barChart>
        <c:barDir val="col"/>
        <c:grouping val="clustered"/>
        <c:varyColors val="0"/>
        <c:ser>
          <c:idx val="0"/>
          <c:order val="0"/>
          <c:tx>
            <c:strRef>
              <c:f>Intro_input!$L$12</c:f>
              <c:strCache>
                <c:ptCount val="1"/>
                <c:pt idx="0">
                  <c:v>uden husdyrgødning</c:v>
                </c:pt>
              </c:strCache>
            </c:strRef>
          </c:tx>
          <c:spPr>
            <a:solidFill>
              <a:schemeClr val="accent1"/>
            </a:solidFill>
            <a:ln>
              <a:noFill/>
            </a:ln>
            <a:effectLst/>
          </c:spPr>
          <c:invertIfNegative val="0"/>
          <c:cat>
            <c:strRef>
              <c:f>Intro_input!$B$24:$B$41</c:f>
              <c:strCache>
                <c:ptCount val="18"/>
                <c:pt idx="0">
                  <c:v>Byg foder</c:v>
                </c:pt>
                <c:pt idx="1">
                  <c:v>Byg, malt</c:v>
                </c:pt>
                <c:pt idx="2">
                  <c:v>Havre, foder</c:v>
                </c:pt>
                <c:pt idx="3">
                  <c:v>Hvede, foder (1. år)</c:v>
                </c:pt>
                <c:pt idx="4">
                  <c:v>Rug, foder (hybrid)</c:v>
                </c:pt>
                <c:pt idx="5">
                  <c:v>Triticale</c:v>
                </c:pt>
                <c:pt idx="6">
                  <c:v>Kernemajs, foder</c:v>
                </c:pt>
                <c:pt idx="7">
                  <c:v>Rajgræs til frø</c:v>
                </c:pt>
                <c:pt idx="8">
                  <c:v>Rødsvingel til frø</c:v>
                </c:pt>
                <c:pt idx="9">
                  <c:v>Strandsvingel til frø</c:v>
                </c:pt>
                <c:pt idx="10">
                  <c:v>Engrapgræs til frø</c:v>
                </c:pt>
                <c:pt idx="11">
                  <c:v>Hvidkløver til frø</c:v>
                </c:pt>
                <c:pt idx="12">
                  <c:v>Spinat til frø</c:v>
                </c:pt>
                <c:pt idx="13">
                  <c:v>Raps (vinter)</c:v>
                </c:pt>
                <c:pt idx="14">
                  <c:v>Markært</c:v>
                </c:pt>
                <c:pt idx="15">
                  <c:v>Hestebønne</c:v>
                </c:pt>
                <c:pt idx="16">
                  <c:v>Lupin</c:v>
                </c:pt>
                <c:pt idx="17">
                  <c:v>Spisekartofler</c:v>
                </c:pt>
              </c:strCache>
            </c:strRef>
          </c:cat>
          <c:val>
            <c:numRef>
              <c:f>Intro_input!$L$24:$L$41</c:f>
              <c:numCache>
                <c:formatCode>#,##0</c:formatCode>
                <c:ptCount val="18"/>
                <c:pt idx="0">
                  <c:v>1298</c:v>
                </c:pt>
                <c:pt idx="1">
                  <c:v>3423</c:v>
                </c:pt>
                <c:pt idx="2">
                  <c:v>1199.5</c:v>
                </c:pt>
                <c:pt idx="3">
                  <c:v>3062.5</c:v>
                </c:pt>
                <c:pt idx="4">
                  <c:v>3108</c:v>
                </c:pt>
                <c:pt idx="5">
                  <c:v>1294</c:v>
                </c:pt>
                <c:pt idx="6">
                  <c:v>1271.410526315788</c:v>
                </c:pt>
                <c:pt idx="7">
                  <c:v>4168.6000000000004</c:v>
                </c:pt>
                <c:pt idx="8">
                  <c:v>5913.2</c:v>
                </c:pt>
                <c:pt idx="9">
                  <c:v>5773.2</c:v>
                </c:pt>
                <c:pt idx="10">
                  <c:v>9117.9</c:v>
                </c:pt>
                <c:pt idx="11">
                  <c:v>8147.65</c:v>
                </c:pt>
                <c:pt idx="12">
                  <c:v>12168.5</c:v>
                </c:pt>
                <c:pt idx="13">
                  <c:v>2813.5</c:v>
                </c:pt>
                <c:pt idx="14">
                  <c:v>4914</c:v>
                </c:pt>
                <c:pt idx="15">
                  <c:v>4571</c:v>
                </c:pt>
                <c:pt idx="16">
                  <c:v>0</c:v>
                </c:pt>
                <c:pt idx="17">
                  <c:v>5392.0964310659911</c:v>
                </c:pt>
              </c:numCache>
            </c:numRef>
          </c:val>
          <c:extLst>
            <c:ext xmlns:c16="http://schemas.microsoft.com/office/drawing/2014/chart" uri="{C3380CC4-5D6E-409C-BE32-E72D297353CC}">
              <c16:uniqueId val="{00000000-7F14-4362-8570-207BF8D7A573}"/>
            </c:ext>
          </c:extLst>
        </c:ser>
        <c:ser>
          <c:idx val="1"/>
          <c:order val="1"/>
          <c:tx>
            <c:strRef>
              <c:f>Intro_input!$O$12</c:f>
              <c:strCache>
                <c:ptCount val="1"/>
                <c:pt idx="0">
                  <c:v> med husdyrgødning</c:v>
                </c:pt>
              </c:strCache>
            </c:strRef>
          </c:tx>
          <c:spPr>
            <a:solidFill>
              <a:schemeClr val="accent2"/>
            </a:solidFill>
            <a:ln>
              <a:noFill/>
            </a:ln>
            <a:effectLst/>
          </c:spPr>
          <c:invertIfNegative val="0"/>
          <c:val>
            <c:numRef>
              <c:f>Intro_input!$O$24:$O$41</c:f>
              <c:numCache>
                <c:formatCode>#,##0</c:formatCode>
                <c:ptCount val="18"/>
                <c:pt idx="0">
                  <c:v>2672</c:v>
                </c:pt>
                <c:pt idx="1">
                  <c:v>0</c:v>
                </c:pt>
                <c:pt idx="2">
                  <c:v>2520.5</c:v>
                </c:pt>
                <c:pt idx="3">
                  <c:v>4958.5</c:v>
                </c:pt>
                <c:pt idx="4">
                  <c:v>4990</c:v>
                </c:pt>
                <c:pt idx="5">
                  <c:v>3016</c:v>
                </c:pt>
                <c:pt idx="6">
                  <c:v>2048.4105263157871</c:v>
                </c:pt>
                <c:pt idx="7">
                  <c:v>5972.6</c:v>
                </c:pt>
                <c:pt idx="8">
                  <c:v>0</c:v>
                </c:pt>
                <c:pt idx="9">
                  <c:v>0</c:v>
                </c:pt>
                <c:pt idx="10">
                  <c:v>0</c:v>
                </c:pt>
                <c:pt idx="11">
                  <c:v>0</c:v>
                </c:pt>
                <c:pt idx="12">
                  <c:v>0</c:v>
                </c:pt>
                <c:pt idx="13">
                  <c:v>3876.5</c:v>
                </c:pt>
                <c:pt idx="14">
                  <c:v>0</c:v>
                </c:pt>
                <c:pt idx="15">
                  <c:v>0</c:v>
                </c:pt>
                <c:pt idx="16">
                  <c:v>0</c:v>
                </c:pt>
                <c:pt idx="17">
                  <c:v>0</c:v>
                </c:pt>
              </c:numCache>
            </c:numRef>
          </c:val>
          <c:extLst>
            <c:ext xmlns:c16="http://schemas.microsoft.com/office/drawing/2014/chart" uri="{C3380CC4-5D6E-409C-BE32-E72D297353CC}">
              <c16:uniqueId val="{00000004-7F14-4362-8570-207BF8D7A573}"/>
            </c:ext>
          </c:extLst>
        </c:ser>
        <c:dLbls>
          <c:showLegendKey val="0"/>
          <c:showVal val="0"/>
          <c:showCatName val="0"/>
          <c:showSerName val="0"/>
          <c:showPercent val="0"/>
          <c:showBubbleSize val="0"/>
        </c:dLbls>
        <c:gapWidth val="219"/>
        <c:overlap val="-27"/>
        <c:axId val="1816684223"/>
        <c:axId val="846036367"/>
      </c:barChart>
      <c:catAx>
        <c:axId val="18166842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da-DK"/>
          </a:p>
        </c:txPr>
        <c:crossAx val="846036367"/>
        <c:crosses val="autoZero"/>
        <c:auto val="1"/>
        <c:lblAlgn val="ctr"/>
        <c:lblOffset val="100"/>
        <c:noMultiLvlLbl val="0"/>
      </c:catAx>
      <c:valAx>
        <c:axId val="84603636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a-DK"/>
                  <a:t>DBII kr. pr. ha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8166842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a:t>Indtjening salgsafgrøder </a:t>
            </a:r>
            <a:r>
              <a:rPr lang="da-DK" sz="1400" b="0" i="0" u="none" strike="noStrike" kern="1200" spc="0" baseline="0">
                <a:solidFill>
                  <a:sysClr val="windowText" lastClr="000000">
                    <a:lumMod val="65000"/>
                    <a:lumOff val="35000"/>
                  </a:sysClr>
                </a:solidFill>
              </a:rPr>
              <a:t>økologisk </a:t>
            </a:r>
            <a:r>
              <a:rPr lang="da-DK" baseline="0"/>
              <a:t>JB 11</a:t>
            </a:r>
            <a:endParaRPr lang="da-DK"/>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barChart>
        <c:barDir val="col"/>
        <c:grouping val="clustered"/>
        <c:varyColors val="0"/>
        <c:ser>
          <c:idx val="0"/>
          <c:order val="0"/>
          <c:tx>
            <c:strRef>
              <c:f>Intro_input!$L$12</c:f>
              <c:strCache>
                <c:ptCount val="1"/>
                <c:pt idx="0">
                  <c:v>uden husdyrgødning</c:v>
                </c:pt>
              </c:strCache>
            </c:strRef>
          </c:tx>
          <c:spPr>
            <a:solidFill>
              <a:schemeClr val="accent1"/>
            </a:solidFill>
            <a:ln>
              <a:noFill/>
            </a:ln>
            <a:effectLst/>
          </c:spPr>
          <c:invertIfNegative val="0"/>
          <c:cat>
            <c:strRef>
              <c:f>Intro_input!$B$24:$B$41</c:f>
              <c:strCache>
                <c:ptCount val="18"/>
                <c:pt idx="0">
                  <c:v>Byg foder</c:v>
                </c:pt>
                <c:pt idx="1">
                  <c:v>Byg, malt</c:v>
                </c:pt>
                <c:pt idx="2">
                  <c:v>Havre, foder</c:v>
                </c:pt>
                <c:pt idx="3">
                  <c:v>Hvede, foder (1. år)</c:v>
                </c:pt>
                <c:pt idx="4">
                  <c:v>Rug, foder (hybrid)</c:v>
                </c:pt>
                <c:pt idx="5">
                  <c:v>Triticale</c:v>
                </c:pt>
                <c:pt idx="6">
                  <c:v>Kernemajs, foder</c:v>
                </c:pt>
                <c:pt idx="7">
                  <c:v>Rajgræs til frø</c:v>
                </c:pt>
                <c:pt idx="8">
                  <c:v>Rødsvingel til frø</c:v>
                </c:pt>
                <c:pt idx="9">
                  <c:v>Strandsvingel til frø</c:v>
                </c:pt>
                <c:pt idx="10">
                  <c:v>Engrapgræs til frø</c:v>
                </c:pt>
                <c:pt idx="11">
                  <c:v>Hvidkløver til frø</c:v>
                </c:pt>
                <c:pt idx="12">
                  <c:v>Spinat til frø</c:v>
                </c:pt>
                <c:pt idx="13">
                  <c:v>Raps (vinter)</c:v>
                </c:pt>
                <c:pt idx="14">
                  <c:v>Markært</c:v>
                </c:pt>
                <c:pt idx="15">
                  <c:v>Hestebønne</c:v>
                </c:pt>
                <c:pt idx="16">
                  <c:v>Lupin</c:v>
                </c:pt>
                <c:pt idx="17">
                  <c:v>Spisekartofler</c:v>
                </c:pt>
              </c:strCache>
            </c:strRef>
          </c:cat>
          <c:val>
            <c:numRef>
              <c:f>Intro_input!$M$24:$M$41</c:f>
              <c:numCache>
                <c:formatCode>#,##0</c:formatCode>
                <c:ptCount val="18"/>
                <c:pt idx="0">
                  <c:v>0</c:v>
                </c:pt>
                <c:pt idx="1">
                  <c:v>0</c:v>
                </c:pt>
                <c:pt idx="2">
                  <c:v>0</c:v>
                </c:pt>
                <c:pt idx="3">
                  <c:v>0</c:v>
                </c:pt>
                <c:pt idx="4">
                  <c:v>0</c:v>
                </c:pt>
                <c:pt idx="5">
                  <c:v>0</c:v>
                </c:pt>
                <c:pt idx="6">
                  <c:v>0</c:v>
                </c:pt>
                <c:pt idx="7">
                  <c:v>0</c:v>
                </c:pt>
                <c:pt idx="8">
                  <c:v>0</c:v>
                </c:pt>
                <c:pt idx="9">
                  <c:v>0</c:v>
                </c:pt>
                <c:pt idx="10">
                  <c:v>0</c:v>
                </c:pt>
                <c:pt idx="11">
                  <c:v>7258.25</c:v>
                </c:pt>
                <c:pt idx="12">
                  <c:v>0</c:v>
                </c:pt>
                <c:pt idx="13">
                  <c:v>0</c:v>
                </c:pt>
                <c:pt idx="14">
                  <c:v>6592.5</c:v>
                </c:pt>
                <c:pt idx="15">
                  <c:v>9212</c:v>
                </c:pt>
                <c:pt idx="16">
                  <c:v>5915</c:v>
                </c:pt>
                <c:pt idx="17">
                  <c:v>0</c:v>
                </c:pt>
              </c:numCache>
            </c:numRef>
          </c:val>
          <c:extLst>
            <c:ext xmlns:c16="http://schemas.microsoft.com/office/drawing/2014/chart" uri="{C3380CC4-5D6E-409C-BE32-E72D297353CC}">
              <c16:uniqueId val="{00000000-60B5-47F6-81B9-9C1388584188}"/>
            </c:ext>
          </c:extLst>
        </c:ser>
        <c:ser>
          <c:idx val="1"/>
          <c:order val="1"/>
          <c:tx>
            <c:strRef>
              <c:f>Intro_input!$O$12</c:f>
              <c:strCache>
                <c:ptCount val="1"/>
                <c:pt idx="0">
                  <c:v> med husdyrgødning</c:v>
                </c:pt>
              </c:strCache>
            </c:strRef>
          </c:tx>
          <c:spPr>
            <a:solidFill>
              <a:schemeClr val="accent2"/>
            </a:solidFill>
            <a:ln>
              <a:noFill/>
            </a:ln>
            <a:effectLst/>
          </c:spPr>
          <c:invertIfNegative val="0"/>
          <c:val>
            <c:numRef>
              <c:f>Intro_input!$P$24:$P$41</c:f>
              <c:numCache>
                <c:formatCode>#,##0</c:formatCode>
                <c:ptCount val="18"/>
                <c:pt idx="0">
                  <c:v>4711</c:v>
                </c:pt>
                <c:pt idx="1">
                  <c:v>0</c:v>
                </c:pt>
                <c:pt idx="2">
                  <c:v>6834</c:v>
                </c:pt>
                <c:pt idx="3">
                  <c:v>7343</c:v>
                </c:pt>
                <c:pt idx="4">
                  <c:v>7603</c:v>
                </c:pt>
                <c:pt idx="5">
                  <c:v>5991</c:v>
                </c:pt>
                <c:pt idx="7">
                  <c:v>10056</c:v>
                </c:pt>
                <c:pt idx="8">
                  <c:v>0</c:v>
                </c:pt>
                <c:pt idx="13">
                  <c:v>9243</c:v>
                </c:pt>
                <c:pt idx="14">
                  <c:v>0</c:v>
                </c:pt>
                <c:pt idx="15">
                  <c:v>0</c:v>
                </c:pt>
                <c:pt idx="16">
                  <c:v>0</c:v>
                </c:pt>
                <c:pt idx="17">
                  <c:v>15177</c:v>
                </c:pt>
              </c:numCache>
            </c:numRef>
          </c:val>
          <c:extLst>
            <c:ext xmlns:c16="http://schemas.microsoft.com/office/drawing/2014/chart" uri="{C3380CC4-5D6E-409C-BE32-E72D297353CC}">
              <c16:uniqueId val="{00000001-60B5-47F6-81B9-9C1388584188}"/>
            </c:ext>
          </c:extLst>
        </c:ser>
        <c:dLbls>
          <c:showLegendKey val="0"/>
          <c:showVal val="0"/>
          <c:showCatName val="0"/>
          <c:showSerName val="0"/>
          <c:showPercent val="0"/>
          <c:showBubbleSize val="0"/>
        </c:dLbls>
        <c:gapWidth val="219"/>
        <c:overlap val="-27"/>
        <c:axId val="1816684223"/>
        <c:axId val="846036367"/>
      </c:barChart>
      <c:catAx>
        <c:axId val="18166842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da-DK"/>
          </a:p>
        </c:txPr>
        <c:crossAx val="846036367"/>
        <c:crosses val="autoZero"/>
        <c:auto val="1"/>
        <c:lblAlgn val="ctr"/>
        <c:lblOffset val="100"/>
        <c:noMultiLvlLbl val="0"/>
      </c:catAx>
      <c:valAx>
        <c:axId val="84603636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a-DK"/>
                  <a:t>DBII kr. pr. ha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8166842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a:t>Indtjening grovfoder </a:t>
            </a:r>
            <a:r>
              <a:rPr lang="da-DK" sz="1400" b="0" i="0" u="none" strike="noStrike" kern="1200" spc="0" baseline="0">
                <a:solidFill>
                  <a:sysClr val="windowText" lastClr="000000">
                    <a:lumMod val="65000"/>
                    <a:lumOff val="35000"/>
                  </a:sysClr>
                </a:solidFill>
              </a:rPr>
              <a:t>konventionel </a:t>
            </a:r>
            <a:r>
              <a:rPr lang="da-DK" baseline="0"/>
              <a:t>JB 11</a:t>
            </a:r>
            <a:endParaRPr lang="da-DK"/>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barChart>
        <c:barDir val="col"/>
        <c:grouping val="clustered"/>
        <c:varyColors val="0"/>
        <c:ser>
          <c:idx val="0"/>
          <c:order val="0"/>
          <c:tx>
            <c:strRef>
              <c:f>Intro_input!$L$12</c:f>
              <c:strCache>
                <c:ptCount val="1"/>
                <c:pt idx="0">
                  <c:v>uden husdyrgødning</c:v>
                </c:pt>
              </c:strCache>
            </c:strRef>
          </c:tx>
          <c:spPr>
            <a:solidFill>
              <a:schemeClr val="accent1"/>
            </a:solidFill>
            <a:ln>
              <a:noFill/>
            </a:ln>
            <a:effectLst/>
          </c:spPr>
          <c:invertIfNegative val="0"/>
          <c:cat>
            <c:strRef>
              <c:f>Intro_input!$B$50:$B$61</c:f>
              <c:strCache>
                <c:ptCount val="12"/>
                <c:pt idx="0">
                  <c:v>Foderroer</c:v>
                </c:pt>
                <c:pt idx="1">
                  <c:v>Sædskiftegræs afgræsning (øvrig afgræs.)</c:v>
                </c:pt>
                <c:pt idx="2">
                  <c:v>Græs, 5 slæt</c:v>
                </c:pt>
                <c:pt idx="3">
                  <c:v>Helsæd, vårsæd (øvrig grønafgrøde, korn og bælgsæd)</c:v>
                </c:pt>
                <c:pt idx="4">
                  <c:v>Helsæd majs</c:v>
                </c:pt>
                <c:pt idx="5">
                  <c:v>Kolbemajs</c:v>
                </c:pt>
                <c:pt idx="6">
                  <c:v>Kernemajs til grisefoder</c:v>
                </c:pt>
                <c:pt idx="7">
                  <c:v>Kernemajs til kvægfoder</c:v>
                </c:pt>
                <c:pt idx="8">
                  <c:v>Efterafgrøde efter korn til modenhed, afgræsning</c:v>
                </c:pt>
                <c:pt idx="9">
                  <c:v>Efterafgrøde efter helsæd, 2 slæt</c:v>
                </c:pt>
                <c:pt idx="10">
                  <c:v>Permanent græs til afgræsning</c:v>
                </c:pt>
                <c:pt idx="11">
                  <c:v>Miljøgræs til afgræsning</c:v>
                </c:pt>
              </c:strCache>
            </c:strRef>
          </c:cat>
          <c:val>
            <c:numRef>
              <c:f>Intro_input!$L$50:$L$61</c:f>
              <c:numCache>
                <c:formatCode>#,##0</c:formatCode>
                <c:ptCount val="12"/>
                <c:pt idx="0">
                  <c:v>-314.39999999999964</c:v>
                </c:pt>
                <c:pt idx="1">
                  <c:v>670.69999999999982</c:v>
                </c:pt>
                <c:pt idx="2">
                  <c:v>202.30000000000018</c:v>
                </c:pt>
                <c:pt idx="3">
                  <c:v>-570.39999999999964</c:v>
                </c:pt>
                <c:pt idx="4">
                  <c:v>474.19999999999982</c:v>
                </c:pt>
                <c:pt idx="5">
                  <c:v>1748.2000000000007</c:v>
                </c:pt>
                <c:pt idx="6">
                  <c:v>1268.8499999999995</c:v>
                </c:pt>
                <c:pt idx="7">
                  <c:v>1348.1999999999989</c:v>
                </c:pt>
                <c:pt idx="8">
                  <c:v>-112.5</c:v>
                </c:pt>
                <c:pt idx="9">
                  <c:v>-721.7</c:v>
                </c:pt>
                <c:pt idx="10">
                  <c:v>-459</c:v>
                </c:pt>
                <c:pt idx="11">
                  <c:v>-149</c:v>
                </c:pt>
              </c:numCache>
            </c:numRef>
          </c:val>
          <c:extLst>
            <c:ext xmlns:c16="http://schemas.microsoft.com/office/drawing/2014/chart" uri="{C3380CC4-5D6E-409C-BE32-E72D297353CC}">
              <c16:uniqueId val="{00000000-1D9E-4BFF-96FA-CF1A92140656}"/>
            </c:ext>
          </c:extLst>
        </c:ser>
        <c:ser>
          <c:idx val="1"/>
          <c:order val="1"/>
          <c:tx>
            <c:strRef>
              <c:f>Intro_input!$O$12</c:f>
              <c:strCache>
                <c:ptCount val="1"/>
                <c:pt idx="0">
                  <c:v> med husdyrgødning</c:v>
                </c:pt>
              </c:strCache>
            </c:strRef>
          </c:tx>
          <c:spPr>
            <a:solidFill>
              <a:schemeClr val="accent2"/>
            </a:solidFill>
            <a:ln>
              <a:noFill/>
            </a:ln>
            <a:effectLst/>
          </c:spPr>
          <c:invertIfNegative val="0"/>
          <c:cat>
            <c:strRef>
              <c:f>Intro_input!$B$50:$B$61</c:f>
              <c:strCache>
                <c:ptCount val="12"/>
                <c:pt idx="0">
                  <c:v>Foderroer</c:v>
                </c:pt>
                <c:pt idx="1">
                  <c:v>Sædskiftegræs afgræsning (øvrig afgræs.)</c:v>
                </c:pt>
                <c:pt idx="2">
                  <c:v>Græs, 5 slæt</c:v>
                </c:pt>
                <c:pt idx="3">
                  <c:v>Helsæd, vårsæd (øvrig grønafgrøde, korn og bælgsæd)</c:v>
                </c:pt>
                <c:pt idx="4">
                  <c:v>Helsæd majs</c:v>
                </c:pt>
                <c:pt idx="5">
                  <c:v>Kolbemajs</c:v>
                </c:pt>
                <c:pt idx="6">
                  <c:v>Kernemajs til grisefoder</c:v>
                </c:pt>
                <c:pt idx="7">
                  <c:v>Kernemajs til kvægfoder</c:v>
                </c:pt>
                <c:pt idx="8">
                  <c:v>Efterafgrøde efter korn til modenhed, afgræsning</c:v>
                </c:pt>
                <c:pt idx="9">
                  <c:v>Efterafgrøde efter helsæd, 2 slæt</c:v>
                </c:pt>
                <c:pt idx="10">
                  <c:v>Permanent græs til afgræsning</c:v>
                </c:pt>
                <c:pt idx="11">
                  <c:v>Miljøgræs til afgræsning</c:v>
                </c:pt>
              </c:strCache>
            </c:strRef>
          </c:cat>
          <c:val>
            <c:numRef>
              <c:f>Intro_input!$O$50:$O$61</c:f>
              <c:numCache>
                <c:formatCode>#,##0</c:formatCode>
                <c:ptCount val="12"/>
                <c:pt idx="0">
                  <c:v>3224.6000000000004</c:v>
                </c:pt>
                <c:pt idx="1">
                  <c:v>3013.7</c:v>
                </c:pt>
                <c:pt idx="2">
                  <c:v>3113.2999999999993</c:v>
                </c:pt>
                <c:pt idx="3">
                  <c:v>1792.6000000000004</c:v>
                </c:pt>
                <c:pt idx="4">
                  <c:v>2753.2000000000007</c:v>
                </c:pt>
                <c:pt idx="5">
                  <c:v>2753.2000000000007</c:v>
                </c:pt>
                <c:pt idx="6">
                  <c:v>2045.8499999999985</c:v>
                </c:pt>
                <c:pt idx="7">
                  <c:v>2066.1999999999989</c:v>
                </c:pt>
                <c:pt idx="8">
                  <c:v>0</c:v>
                </c:pt>
                <c:pt idx="9">
                  <c:v>323.30000000000018</c:v>
                </c:pt>
                <c:pt idx="10">
                  <c:v>0</c:v>
                </c:pt>
                <c:pt idx="11">
                  <c:v>0</c:v>
                </c:pt>
              </c:numCache>
            </c:numRef>
          </c:val>
          <c:extLst>
            <c:ext xmlns:c16="http://schemas.microsoft.com/office/drawing/2014/chart" uri="{C3380CC4-5D6E-409C-BE32-E72D297353CC}">
              <c16:uniqueId val="{00000001-1D9E-4BFF-96FA-CF1A92140656}"/>
            </c:ext>
          </c:extLst>
        </c:ser>
        <c:dLbls>
          <c:showLegendKey val="0"/>
          <c:showVal val="0"/>
          <c:showCatName val="0"/>
          <c:showSerName val="0"/>
          <c:showPercent val="0"/>
          <c:showBubbleSize val="0"/>
        </c:dLbls>
        <c:gapWidth val="219"/>
        <c:overlap val="-27"/>
        <c:axId val="1816684223"/>
        <c:axId val="846036367"/>
      </c:barChart>
      <c:catAx>
        <c:axId val="18166842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da-DK"/>
          </a:p>
        </c:txPr>
        <c:crossAx val="846036367"/>
        <c:crosses val="autoZero"/>
        <c:auto val="1"/>
        <c:lblAlgn val="ctr"/>
        <c:lblOffset val="100"/>
        <c:noMultiLvlLbl val="0"/>
      </c:catAx>
      <c:valAx>
        <c:axId val="84603636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a-DK"/>
                  <a:t>DBII kr. pr. ha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8166842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a:t>Indtjening grovfoder økologisk </a:t>
            </a:r>
            <a:r>
              <a:rPr lang="da-DK" baseline="0"/>
              <a:t>JB 11</a:t>
            </a:r>
            <a:endParaRPr lang="da-DK"/>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barChart>
        <c:barDir val="col"/>
        <c:grouping val="clustered"/>
        <c:varyColors val="0"/>
        <c:ser>
          <c:idx val="0"/>
          <c:order val="0"/>
          <c:tx>
            <c:strRef>
              <c:f>Intro_input!$L$12</c:f>
              <c:strCache>
                <c:ptCount val="1"/>
                <c:pt idx="0">
                  <c:v>uden husdyrgødning</c:v>
                </c:pt>
              </c:strCache>
            </c:strRef>
          </c:tx>
          <c:spPr>
            <a:solidFill>
              <a:schemeClr val="accent1"/>
            </a:solidFill>
            <a:ln>
              <a:noFill/>
            </a:ln>
            <a:effectLst/>
          </c:spPr>
          <c:invertIfNegative val="0"/>
          <c:cat>
            <c:strRef>
              <c:f>Intro_input!$B$50:$B$61</c:f>
              <c:strCache>
                <c:ptCount val="12"/>
                <c:pt idx="0">
                  <c:v>Foderroer</c:v>
                </c:pt>
                <c:pt idx="1">
                  <c:v>Sædskiftegræs afgræsning (øvrig afgræs.)</c:v>
                </c:pt>
                <c:pt idx="2">
                  <c:v>Græs, 5 slæt</c:v>
                </c:pt>
                <c:pt idx="3">
                  <c:v>Helsæd, vårsæd (øvrig grønafgrøde, korn og bælgsæd)</c:v>
                </c:pt>
                <c:pt idx="4">
                  <c:v>Helsæd majs</c:v>
                </c:pt>
                <c:pt idx="5">
                  <c:v>Kolbemajs</c:v>
                </c:pt>
                <c:pt idx="6">
                  <c:v>Kernemajs til grisefoder</c:v>
                </c:pt>
                <c:pt idx="7">
                  <c:v>Kernemajs til kvægfoder</c:v>
                </c:pt>
                <c:pt idx="8">
                  <c:v>Efterafgrøde efter korn til modenhed, afgræsning</c:v>
                </c:pt>
                <c:pt idx="9">
                  <c:v>Efterafgrøde efter helsæd, 2 slæt</c:v>
                </c:pt>
                <c:pt idx="10">
                  <c:v>Permanent græs til afgræsning</c:v>
                </c:pt>
                <c:pt idx="11">
                  <c:v>Miljøgræs til afgræsning</c:v>
                </c:pt>
              </c:strCache>
            </c:strRef>
          </c:cat>
          <c:val>
            <c:numRef>
              <c:f>Intro_input!$M$50:$M$57</c:f>
              <c:numCache>
                <c:formatCode>#,##0</c:formatCode>
                <c:ptCount val="8"/>
                <c:pt idx="0">
                  <c:v>0</c:v>
                </c:pt>
                <c:pt idx="1">
                  <c:v>0</c:v>
                </c:pt>
                <c:pt idx="2">
                  <c:v>0</c:v>
                </c:pt>
                <c:pt idx="3">
                  <c:v>0</c:v>
                </c:pt>
                <c:pt idx="5">
                  <c:v>0</c:v>
                </c:pt>
                <c:pt idx="6">
                  <c:v>0</c:v>
                </c:pt>
                <c:pt idx="7">
                  <c:v>0</c:v>
                </c:pt>
              </c:numCache>
            </c:numRef>
          </c:val>
          <c:extLst>
            <c:ext xmlns:c16="http://schemas.microsoft.com/office/drawing/2014/chart" uri="{C3380CC4-5D6E-409C-BE32-E72D297353CC}">
              <c16:uniqueId val="{00000000-2BF5-443B-9F3A-8470FE43B17B}"/>
            </c:ext>
          </c:extLst>
        </c:ser>
        <c:ser>
          <c:idx val="1"/>
          <c:order val="1"/>
          <c:tx>
            <c:strRef>
              <c:f>Intro_input!$O$12</c:f>
              <c:strCache>
                <c:ptCount val="1"/>
                <c:pt idx="0">
                  <c:v> med husdyrgødning</c:v>
                </c:pt>
              </c:strCache>
            </c:strRef>
          </c:tx>
          <c:spPr>
            <a:solidFill>
              <a:schemeClr val="accent2"/>
            </a:solidFill>
            <a:ln>
              <a:noFill/>
            </a:ln>
            <a:effectLst/>
          </c:spPr>
          <c:invertIfNegative val="0"/>
          <c:cat>
            <c:strRef>
              <c:f>Intro_input!$B$50:$B$61</c:f>
              <c:strCache>
                <c:ptCount val="12"/>
                <c:pt idx="0">
                  <c:v>Foderroer</c:v>
                </c:pt>
                <c:pt idx="1">
                  <c:v>Sædskiftegræs afgræsning (øvrig afgræs.)</c:v>
                </c:pt>
                <c:pt idx="2">
                  <c:v>Græs, 5 slæt</c:v>
                </c:pt>
                <c:pt idx="3">
                  <c:v>Helsæd, vårsæd (øvrig grønafgrøde, korn og bælgsæd)</c:v>
                </c:pt>
                <c:pt idx="4">
                  <c:v>Helsæd majs</c:v>
                </c:pt>
                <c:pt idx="5">
                  <c:v>Kolbemajs</c:v>
                </c:pt>
                <c:pt idx="6">
                  <c:v>Kernemajs til grisefoder</c:v>
                </c:pt>
                <c:pt idx="7">
                  <c:v>Kernemajs til kvægfoder</c:v>
                </c:pt>
                <c:pt idx="8">
                  <c:v>Efterafgrøde efter korn til modenhed, afgræsning</c:v>
                </c:pt>
                <c:pt idx="9">
                  <c:v>Efterafgrøde efter helsæd, 2 slæt</c:v>
                </c:pt>
                <c:pt idx="10">
                  <c:v>Permanent græs til afgræsning</c:v>
                </c:pt>
                <c:pt idx="11">
                  <c:v>Miljøgræs til afgræsning</c:v>
                </c:pt>
              </c:strCache>
            </c:strRef>
          </c:cat>
          <c:val>
            <c:numRef>
              <c:f>Intro_input!$P$50:$P$61</c:f>
              <c:numCache>
                <c:formatCode>#,##0</c:formatCode>
                <c:ptCount val="12"/>
                <c:pt idx="0">
                  <c:v>0</c:v>
                </c:pt>
                <c:pt idx="1">
                  <c:v>3491</c:v>
                </c:pt>
                <c:pt idx="2">
                  <c:v>3584.7000000000007</c:v>
                </c:pt>
                <c:pt idx="3">
                  <c:v>3198.9999999999991</c:v>
                </c:pt>
                <c:pt idx="4">
                  <c:v>3297</c:v>
                </c:pt>
                <c:pt idx="5">
                  <c:v>0</c:v>
                </c:pt>
                <c:pt idx="6">
                  <c:v>0</c:v>
                </c:pt>
                <c:pt idx="7">
                  <c:v>0</c:v>
                </c:pt>
                <c:pt idx="8">
                  <c:v>0</c:v>
                </c:pt>
                <c:pt idx="9">
                  <c:v>0</c:v>
                </c:pt>
                <c:pt idx="10">
                  <c:v>1175</c:v>
                </c:pt>
                <c:pt idx="11">
                  <c:v>0</c:v>
                </c:pt>
              </c:numCache>
            </c:numRef>
          </c:val>
          <c:extLst>
            <c:ext xmlns:c16="http://schemas.microsoft.com/office/drawing/2014/chart" uri="{C3380CC4-5D6E-409C-BE32-E72D297353CC}">
              <c16:uniqueId val="{00000001-2BF5-443B-9F3A-8470FE43B17B}"/>
            </c:ext>
          </c:extLst>
        </c:ser>
        <c:dLbls>
          <c:showLegendKey val="0"/>
          <c:showVal val="0"/>
          <c:showCatName val="0"/>
          <c:showSerName val="0"/>
          <c:showPercent val="0"/>
          <c:showBubbleSize val="0"/>
        </c:dLbls>
        <c:gapWidth val="219"/>
        <c:overlap val="-27"/>
        <c:axId val="1816684223"/>
        <c:axId val="846036367"/>
      </c:barChart>
      <c:catAx>
        <c:axId val="18166842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da-DK"/>
          </a:p>
        </c:txPr>
        <c:crossAx val="846036367"/>
        <c:crosses val="autoZero"/>
        <c:auto val="1"/>
        <c:lblAlgn val="ctr"/>
        <c:lblOffset val="100"/>
        <c:noMultiLvlLbl val="0"/>
      </c:catAx>
      <c:valAx>
        <c:axId val="84603636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a-DK"/>
                  <a:t>DBII kr. pr. ha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8166842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16</xdr:col>
      <xdr:colOff>293779</xdr:colOff>
      <xdr:row>7</xdr:row>
      <xdr:rowOff>95250</xdr:rowOff>
    </xdr:from>
    <xdr:to>
      <xdr:col>25</xdr:col>
      <xdr:colOff>85725</xdr:colOff>
      <xdr:row>24</xdr:row>
      <xdr:rowOff>79000</xdr:rowOff>
    </xdr:to>
    <xdr:graphicFrame macro="">
      <xdr:nvGraphicFramePr>
        <xdr:cNvPr id="2" name="Diagram 1">
          <a:extLst>
            <a:ext uri="{FF2B5EF4-FFF2-40B4-BE49-F238E27FC236}">
              <a16:creationId xmlns:a16="http://schemas.microsoft.com/office/drawing/2014/main" id="{9100DCC3-1DD9-F93F-E0D6-C7920FBE11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294529</xdr:colOff>
      <xdr:row>24</xdr:row>
      <xdr:rowOff>142501</xdr:rowOff>
    </xdr:from>
    <xdr:to>
      <xdr:col>24</xdr:col>
      <xdr:colOff>628650</xdr:colOff>
      <xdr:row>45</xdr:row>
      <xdr:rowOff>152400</xdr:rowOff>
    </xdr:to>
    <xdr:graphicFrame macro="">
      <xdr:nvGraphicFramePr>
        <xdr:cNvPr id="3" name="Diagram 2">
          <a:extLst>
            <a:ext uri="{FF2B5EF4-FFF2-40B4-BE49-F238E27FC236}">
              <a16:creationId xmlns:a16="http://schemas.microsoft.com/office/drawing/2014/main" id="{50CDDE8D-8DFD-443C-83AD-0405ADAE37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333002</xdr:colOff>
      <xdr:row>47</xdr:row>
      <xdr:rowOff>30443</xdr:rowOff>
    </xdr:from>
    <xdr:to>
      <xdr:col>25</xdr:col>
      <xdr:colOff>28575</xdr:colOff>
      <xdr:row>67</xdr:row>
      <xdr:rowOff>38100</xdr:rowOff>
    </xdr:to>
    <xdr:graphicFrame macro="">
      <xdr:nvGraphicFramePr>
        <xdr:cNvPr id="4" name="Diagram 3">
          <a:extLst>
            <a:ext uri="{FF2B5EF4-FFF2-40B4-BE49-F238E27FC236}">
              <a16:creationId xmlns:a16="http://schemas.microsoft.com/office/drawing/2014/main" id="{77CA9989-29F2-4D5A-836E-418AB3C60B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355040</xdr:colOff>
      <xdr:row>67</xdr:row>
      <xdr:rowOff>130735</xdr:rowOff>
    </xdr:from>
    <xdr:to>
      <xdr:col>25</xdr:col>
      <xdr:colOff>19050</xdr:colOff>
      <xdr:row>84</xdr:row>
      <xdr:rowOff>133350</xdr:rowOff>
    </xdr:to>
    <xdr:graphicFrame macro="">
      <xdr:nvGraphicFramePr>
        <xdr:cNvPr id="5" name="Diagram 4">
          <a:extLst>
            <a:ext uri="{FF2B5EF4-FFF2-40B4-BE49-F238E27FC236}">
              <a16:creationId xmlns:a16="http://schemas.microsoft.com/office/drawing/2014/main" id="{59892F93-AFF6-4FE0-B17A-F9954EA4DB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8</xdr:col>
      <xdr:colOff>493059</xdr:colOff>
      <xdr:row>1</xdr:row>
      <xdr:rowOff>80997</xdr:rowOff>
    </xdr:from>
    <xdr:to>
      <xdr:col>15</xdr:col>
      <xdr:colOff>593912</xdr:colOff>
      <xdr:row>4</xdr:row>
      <xdr:rowOff>139225</xdr:rowOff>
    </xdr:to>
    <xdr:pic>
      <xdr:nvPicPr>
        <xdr:cNvPr id="7" name="Billede 6">
          <a:extLst>
            <a:ext uri="{FF2B5EF4-FFF2-40B4-BE49-F238E27FC236}">
              <a16:creationId xmlns:a16="http://schemas.microsoft.com/office/drawing/2014/main" id="{1A34AAB0-51EB-0525-7F31-19E92646C98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603441" y="249085"/>
          <a:ext cx="4885765" cy="573699"/>
        </a:xfrm>
        <a:prstGeom prst="rect">
          <a:avLst/>
        </a:prstGeom>
      </xdr:spPr>
    </xdr:pic>
    <xdr:clientData/>
  </xdr:twoCellAnchor>
</xdr:wsDr>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AE90D-AE08-4281-8D59-69B0853281A8}">
  <dimension ref="B3:R81"/>
  <sheetViews>
    <sheetView showGridLines="0" tabSelected="1" zoomScale="85" zoomScaleNormal="85" workbookViewId="0">
      <selection activeCell="L8" sqref="L8"/>
    </sheetView>
  </sheetViews>
  <sheetFormatPr defaultColWidth="9.109375" defaultRowHeight="13.8" x14ac:dyDescent="0.25"/>
  <cols>
    <col min="1" max="1" width="3.88671875" style="17" customWidth="1"/>
    <col min="2" max="2" width="53" style="17" customWidth="1"/>
    <col min="3" max="3" width="13.5546875" style="17" bestFit="1" customWidth="1"/>
    <col min="4" max="4" width="13.33203125" style="17" customWidth="1"/>
    <col min="5" max="5" width="1.88671875" style="17" customWidth="1"/>
    <col min="6" max="6" width="15.33203125" style="17" customWidth="1"/>
    <col min="7" max="7" width="29.109375" style="17" customWidth="1"/>
    <col min="8" max="8" width="2.33203125" style="17" customWidth="1"/>
    <col min="9" max="9" width="13.5546875" style="17" customWidth="1"/>
    <col min="10" max="10" width="12.44140625" style="17" customWidth="1"/>
    <col min="11" max="11" width="2.109375" style="17" customWidth="1"/>
    <col min="12" max="12" width="13.5546875" style="17" bestFit="1" customWidth="1"/>
    <col min="13" max="13" width="12.33203125" style="17" customWidth="1"/>
    <col min="14" max="14" width="1.88671875" style="17" customWidth="1"/>
    <col min="15" max="15" width="13.5546875" style="17" bestFit="1" customWidth="1"/>
    <col min="16" max="16" width="11.33203125" style="17" customWidth="1"/>
    <col min="17" max="16384" width="9.109375" style="17"/>
  </cols>
  <sheetData>
    <row r="3" spans="2:16" ht="14.4" x14ac:dyDescent="0.3">
      <c r="B3" s="60" t="s">
        <v>376</v>
      </c>
      <c r="C3" s="61"/>
      <c r="D3" s="61"/>
      <c r="E3" s="61"/>
      <c r="F3" s="61"/>
      <c r="G3" s="61"/>
      <c r="H3" s="61"/>
      <c r="I3" s="61"/>
      <c r="J3" s="61"/>
      <c r="L3" s="83"/>
      <c r="M3" s="84"/>
      <c r="N3" s="84"/>
      <c r="O3" s="84"/>
      <c r="P3" s="84"/>
    </row>
    <row r="4" spans="2:16" x14ac:dyDescent="0.25">
      <c r="B4" s="61"/>
      <c r="C4" s="61"/>
      <c r="D4" s="61"/>
      <c r="E4" s="61"/>
      <c r="F4" s="61"/>
      <c r="G4" s="61"/>
      <c r="H4" s="61"/>
      <c r="I4" s="61"/>
      <c r="J4" s="61"/>
      <c r="L4" s="85"/>
      <c r="M4" s="85"/>
      <c r="N4" s="85"/>
      <c r="O4" s="85"/>
      <c r="P4" s="85"/>
    </row>
    <row r="5" spans="2:16" x14ac:dyDescent="0.25">
      <c r="B5" s="61"/>
      <c r="C5" s="61"/>
      <c r="D5" s="61"/>
      <c r="E5" s="61"/>
      <c r="F5" s="61"/>
      <c r="G5" s="61"/>
      <c r="H5" s="61"/>
      <c r="I5" s="61"/>
      <c r="J5" s="61"/>
      <c r="L5" s="85"/>
      <c r="M5" s="85"/>
      <c r="N5" s="85"/>
      <c r="O5" s="85"/>
      <c r="P5" s="85"/>
    </row>
    <row r="6" spans="2:16" x14ac:dyDescent="0.25">
      <c r="B6" s="61"/>
      <c r="C6" s="61"/>
      <c r="D6" s="61"/>
      <c r="E6" s="61"/>
      <c r="F6" s="61"/>
      <c r="G6" s="61"/>
      <c r="H6" s="61"/>
      <c r="I6" s="61"/>
      <c r="J6" s="61"/>
    </row>
    <row r="7" spans="2:16" x14ac:dyDescent="0.25">
      <c r="B7" s="61"/>
      <c r="C7" s="61"/>
      <c r="D7" s="61"/>
      <c r="E7" s="61"/>
      <c r="F7" s="61"/>
      <c r="G7" s="61"/>
      <c r="H7" s="61"/>
      <c r="I7" s="61"/>
      <c r="J7" s="61"/>
    </row>
    <row r="8" spans="2:16" x14ac:dyDescent="0.25">
      <c r="B8" s="61"/>
      <c r="C8" s="61"/>
      <c r="D8" s="61"/>
      <c r="E8" s="61"/>
      <c r="F8" s="61"/>
      <c r="G8" s="61"/>
      <c r="H8" s="61"/>
      <c r="I8" s="61"/>
      <c r="J8" s="61"/>
    </row>
    <row r="10" spans="2:16" ht="15.75" customHeight="1" x14ac:dyDescent="0.25"/>
    <row r="11" spans="2:16" x14ac:dyDescent="0.25">
      <c r="B11" s="18" t="s">
        <v>9</v>
      </c>
      <c r="C11" s="62" t="s">
        <v>321</v>
      </c>
      <c r="D11" s="63"/>
      <c r="E11" s="19"/>
      <c r="F11" s="77" t="s">
        <v>370</v>
      </c>
      <c r="G11" s="78"/>
      <c r="H11" s="20"/>
      <c r="I11" s="62" t="s">
        <v>322</v>
      </c>
      <c r="J11" s="63"/>
      <c r="L11" s="62" t="s">
        <v>329</v>
      </c>
      <c r="M11" s="63"/>
      <c r="O11" s="62" t="s">
        <v>329</v>
      </c>
      <c r="P11" s="63"/>
    </row>
    <row r="12" spans="2:16" x14ac:dyDescent="0.25">
      <c r="B12" s="21"/>
      <c r="C12" s="22"/>
      <c r="D12" s="23"/>
      <c r="E12" s="24"/>
      <c r="F12" s="25" t="s">
        <v>324</v>
      </c>
      <c r="G12" s="26" t="s">
        <v>323</v>
      </c>
      <c r="H12" s="27"/>
      <c r="I12" s="22"/>
      <c r="J12" s="23"/>
      <c r="L12" s="66" t="s">
        <v>367</v>
      </c>
      <c r="M12" s="67"/>
      <c r="O12" s="66" t="s">
        <v>366</v>
      </c>
      <c r="P12" s="67"/>
    </row>
    <row r="13" spans="2:16" x14ac:dyDescent="0.25">
      <c r="F13" s="28">
        <v>1</v>
      </c>
    </row>
    <row r="15" spans="2:16" x14ac:dyDescent="0.25">
      <c r="B15" s="26" t="s">
        <v>309</v>
      </c>
      <c r="C15" s="26" t="s">
        <v>307</v>
      </c>
      <c r="D15" s="26" t="s">
        <v>5</v>
      </c>
      <c r="E15" s="29"/>
      <c r="F15" s="26" t="s">
        <v>369</v>
      </c>
      <c r="G15" s="26" t="s">
        <v>323</v>
      </c>
      <c r="H15" s="29"/>
      <c r="I15" s="26" t="s">
        <v>307</v>
      </c>
      <c r="J15" s="26" t="s">
        <v>5</v>
      </c>
      <c r="L15" s="30"/>
      <c r="M15" s="30"/>
      <c r="O15" s="30"/>
      <c r="P15" s="30"/>
    </row>
    <row r="16" spans="2:16" x14ac:dyDescent="0.25">
      <c r="B16" s="31"/>
      <c r="C16" s="79" t="s">
        <v>314</v>
      </c>
      <c r="D16" s="80"/>
      <c r="E16" s="33"/>
      <c r="F16" s="31" t="s">
        <v>325</v>
      </c>
      <c r="G16" s="32"/>
      <c r="H16" s="34"/>
      <c r="I16" s="79" t="s">
        <v>314</v>
      </c>
      <c r="J16" s="80"/>
      <c r="L16" s="64"/>
      <c r="M16" s="64"/>
      <c r="O16" s="64"/>
      <c r="P16" s="64"/>
    </row>
    <row r="17" spans="2:18" x14ac:dyDescent="0.25">
      <c r="B17" s="31" t="s">
        <v>296</v>
      </c>
      <c r="C17" s="31">
        <v>10</v>
      </c>
      <c r="D17" s="31">
        <v>0</v>
      </c>
      <c r="E17" s="35"/>
      <c r="F17" s="36"/>
      <c r="G17" s="37">
        <f>IF($F17="",$F$13,$F17)</f>
        <v>1</v>
      </c>
      <c r="H17" s="38"/>
      <c r="I17" s="58">
        <f t="shared" ref="I17:J19" si="0">C17*$G17</f>
        <v>10</v>
      </c>
      <c r="J17" s="39">
        <f t="shared" si="0"/>
        <v>0</v>
      </c>
      <c r="L17" s="40"/>
      <c r="M17" s="40"/>
      <c r="N17" s="40"/>
      <c r="O17" s="40"/>
      <c r="P17" s="40"/>
    </row>
    <row r="18" spans="2:18" x14ac:dyDescent="0.25">
      <c r="B18" s="31" t="s">
        <v>297</v>
      </c>
      <c r="C18" s="31">
        <v>16</v>
      </c>
      <c r="D18" s="31">
        <v>0</v>
      </c>
      <c r="E18" s="35"/>
      <c r="F18" s="36"/>
      <c r="G18" s="37">
        <f>IF($F18="",$F$13,$F18)</f>
        <v>1</v>
      </c>
      <c r="H18" s="38"/>
      <c r="I18" s="58">
        <f t="shared" si="0"/>
        <v>16</v>
      </c>
      <c r="J18" s="39">
        <f t="shared" si="0"/>
        <v>0</v>
      </c>
      <c r="L18" s="40"/>
      <c r="M18" s="40"/>
      <c r="N18" s="40"/>
      <c r="O18" s="40"/>
      <c r="P18" s="40"/>
    </row>
    <row r="19" spans="2:18" x14ac:dyDescent="0.25">
      <c r="B19" s="31" t="s">
        <v>298</v>
      </c>
      <c r="C19" s="31">
        <v>9</v>
      </c>
      <c r="D19" s="31">
        <v>0</v>
      </c>
      <c r="E19" s="35"/>
      <c r="F19" s="36"/>
      <c r="G19" s="37">
        <f>IF($F19="",$F$13,$F19)</f>
        <v>1</v>
      </c>
      <c r="H19" s="38"/>
      <c r="I19" s="58">
        <f t="shared" si="0"/>
        <v>9</v>
      </c>
      <c r="J19" s="39">
        <f t="shared" si="0"/>
        <v>0</v>
      </c>
      <c r="L19" s="40"/>
      <c r="M19" s="40"/>
      <c r="N19" s="40"/>
      <c r="O19" s="40"/>
      <c r="P19" s="40"/>
    </row>
    <row r="20" spans="2:18" ht="14.4" x14ac:dyDescent="0.3">
      <c r="G20" s="41"/>
      <c r="H20" s="41"/>
      <c r="L20" s="42"/>
    </row>
    <row r="21" spans="2:18" x14ac:dyDescent="0.25">
      <c r="B21" s="26" t="s">
        <v>371</v>
      </c>
      <c r="C21" s="26" t="s">
        <v>307</v>
      </c>
      <c r="D21" s="26" t="s">
        <v>5</v>
      </c>
      <c r="E21" s="29"/>
      <c r="F21" s="26" t="str">
        <f>F15</f>
        <v>Ændring pris</v>
      </c>
      <c r="G21" s="26" t="s">
        <v>323</v>
      </c>
      <c r="H21" s="29"/>
      <c r="I21" s="26" t="s">
        <v>157</v>
      </c>
      <c r="J21" s="26" t="s">
        <v>5</v>
      </c>
      <c r="L21" s="26" t="s">
        <v>307</v>
      </c>
      <c r="M21" s="26" t="s">
        <v>5</v>
      </c>
      <c r="O21" s="26" t="s">
        <v>307</v>
      </c>
      <c r="P21" s="26" t="s">
        <v>5</v>
      </c>
    </row>
    <row r="22" spans="2:18" x14ac:dyDescent="0.25">
      <c r="B22" s="26"/>
      <c r="C22" s="79" t="s">
        <v>327</v>
      </c>
      <c r="D22" s="80"/>
      <c r="E22" s="33"/>
      <c r="F22" s="31" t="s">
        <v>325</v>
      </c>
      <c r="G22" s="43"/>
      <c r="H22" s="44"/>
      <c r="I22" s="81" t="s">
        <v>365</v>
      </c>
      <c r="J22" s="82"/>
      <c r="L22" s="65" t="s">
        <v>328</v>
      </c>
      <c r="M22" s="65"/>
      <c r="O22" s="65" t="s">
        <v>328</v>
      </c>
      <c r="P22" s="65"/>
    </row>
    <row r="23" spans="2:18" ht="14.4" x14ac:dyDescent="0.3">
      <c r="B23" s="45" t="s">
        <v>308</v>
      </c>
      <c r="C23" s="45">
        <v>0.55000000000000004</v>
      </c>
      <c r="D23" s="45">
        <v>0.85</v>
      </c>
      <c r="E23" s="46"/>
      <c r="F23" s="36"/>
      <c r="G23" s="37">
        <f t="shared" ref="G23:G41" si="1">IF($F23="",$F$13,$F23)</f>
        <v>1</v>
      </c>
      <c r="H23" s="38"/>
      <c r="I23" s="37">
        <f t="shared" ref="I23:I36" si="2">C23*$G23</f>
        <v>0.55000000000000004</v>
      </c>
      <c r="J23" s="37">
        <f t="shared" ref="J23:J35" si="3">D23*$G23</f>
        <v>0.85</v>
      </c>
      <c r="L23" s="47" t="s">
        <v>310</v>
      </c>
      <c r="M23" s="47" t="s">
        <v>310</v>
      </c>
      <c r="N23" s="40"/>
      <c r="O23" s="47" t="s">
        <v>310</v>
      </c>
      <c r="P23" s="47" t="s">
        <v>310</v>
      </c>
      <c r="R23" s="48"/>
    </row>
    <row r="24" spans="2:18" x14ac:dyDescent="0.25">
      <c r="B24" s="31" t="s">
        <v>300</v>
      </c>
      <c r="C24" s="31">
        <v>140</v>
      </c>
      <c r="D24" s="31">
        <v>215</v>
      </c>
      <c r="E24" s="35"/>
      <c r="F24" s="36"/>
      <c r="G24" s="37">
        <f t="shared" si="1"/>
        <v>1</v>
      </c>
      <c r="H24" s="38"/>
      <c r="I24" s="37">
        <f>C24*$G24/100</f>
        <v>1.4</v>
      </c>
      <c r="J24" s="37">
        <f>D24*$G24/100</f>
        <v>2.15</v>
      </c>
      <c r="L24" s="49">
        <f>'Salgsafg konv JB 11'!L39</f>
        <v>1298</v>
      </c>
      <c r="M24" s="47" t="s">
        <v>310</v>
      </c>
      <c r="N24" s="40"/>
      <c r="O24" s="49">
        <f>'Salgsafg konv JB 11'!F39</f>
        <v>2672</v>
      </c>
      <c r="P24" s="49">
        <f>'Salgsafg øko JB 11'!F35</f>
        <v>4711</v>
      </c>
    </row>
    <row r="25" spans="2:18" x14ac:dyDescent="0.25">
      <c r="B25" s="31" t="s">
        <v>301</v>
      </c>
      <c r="C25" s="31">
        <v>180</v>
      </c>
      <c r="D25" s="31">
        <v>0</v>
      </c>
      <c r="E25" s="35"/>
      <c r="F25" s="36"/>
      <c r="G25" s="37">
        <f t="shared" si="1"/>
        <v>1</v>
      </c>
      <c r="H25" s="38"/>
      <c r="I25" s="37">
        <f t="shared" ref="I25:I29" si="4">C25*$G25/100</f>
        <v>1.8</v>
      </c>
      <c r="J25" s="50" t="s">
        <v>310</v>
      </c>
      <c r="L25" s="49">
        <f>'Salgsafg konv JB 11'!L125</f>
        <v>3423</v>
      </c>
      <c r="M25" s="47" t="s">
        <v>310</v>
      </c>
      <c r="N25" s="40"/>
      <c r="O25" s="47" t="s">
        <v>310</v>
      </c>
      <c r="P25" s="47" t="s">
        <v>310</v>
      </c>
    </row>
    <row r="26" spans="2:18" x14ac:dyDescent="0.25">
      <c r="B26" s="31" t="s">
        <v>302</v>
      </c>
      <c r="C26" s="31">
        <v>135</v>
      </c>
      <c r="D26" s="31">
        <v>210</v>
      </c>
      <c r="E26" s="35"/>
      <c r="F26" s="36"/>
      <c r="G26" s="37">
        <f t="shared" si="1"/>
        <v>1</v>
      </c>
      <c r="H26" s="38"/>
      <c r="I26" s="37">
        <f t="shared" si="4"/>
        <v>1.35</v>
      </c>
      <c r="J26" s="37">
        <f t="shared" ref="J26:J29" si="5">D26*$G26/100</f>
        <v>2.1</v>
      </c>
      <c r="L26" s="49">
        <f>'Salgsafg konv JB 11'!L468</f>
        <v>1199.5</v>
      </c>
      <c r="M26" s="47" t="s">
        <v>310</v>
      </c>
      <c r="N26" s="40"/>
      <c r="O26" s="49">
        <f>'Salgsafg konv JB 11'!F435</f>
        <v>2520.5</v>
      </c>
      <c r="P26" s="49">
        <f>'Salgsafg øko JB 11'!F355</f>
        <v>6834</v>
      </c>
      <c r="R26" s="40"/>
    </row>
    <row r="27" spans="2:18" x14ac:dyDescent="0.25">
      <c r="B27" s="31" t="s">
        <v>362</v>
      </c>
      <c r="C27" s="31">
        <v>145</v>
      </c>
      <c r="D27" s="31">
        <v>220</v>
      </c>
      <c r="E27" s="35"/>
      <c r="F27" s="36"/>
      <c r="G27" s="37">
        <f t="shared" si="1"/>
        <v>1</v>
      </c>
      <c r="H27" s="38"/>
      <c r="I27" s="37">
        <f t="shared" si="4"/>
        <v>1.45</v>
      </c>
      <c r="J27" s="37">
        <f t="shared" si="5"/>
        <v>2.2000000000000002</v>
      </c>
      <c r="L27" s="49">
        <f>'Salgsafg konv JB 11'!L254</f>
        <v>3062.5</v>
      </c>
      <c r="M27" s="47" t="s">
        <v>310</v>
      </c>
      <c r="N27" s="40"/>
      <c r="O27" s="49">
        <f>'Salgsafg konv JB 11'!F223</f>
        <v>4958.5</v>
      </c>
      <c r="P27" s="49">
        <f>'Salgsafg øko JB 11'!F206</f>
        <v>7343</v>
      </c>
    </row>
    <row r="28" spans="2:18" x14ac:dyDescent="0.25">
      <c r="B28" s="31" t="s">
        <v>363</v>
      </c>
      <c r="C28" s="31">
        <v>130</v>
      </c>
      <c r="D28" s="31">
        <v>185</v>
      </c>
      <c r="E28" s="35"/>
      <c r="F28" s="36"/>
      <c r="G28" s="37">
        <f t="shared" si="1"/>
        <v>1</v>
      </c>
      <c r="H28" s="38"/>
      <c r="I28" s="37">
        <f t="shared" si="4"/>
        <v>1.3</v>
      </c>
      <c r="J28" s="37">
        <f t="shared" si="5"/>
        <v>1.85</v>
      </c>
      <c r="L28" s="49">
        <f>'Salgsafg konv JB 11'!L425</f>
        <v>3108</v>
      </c>
      <c r="M28" s="47" t="s">
        <v>310</v>
      </c>
      <c r="N28" s="40"/>
      <c r="O28" s="49">
        <f>'Salgsafg konv JB 11'!F394</f>
        <v>4990</v>
      </c>
      <c r="P28" s="49">
        <f>'Salgsafg øko JB 11'!F314</f>
        <v>7603</v>
      </c>
    </row>
    <row r="29" spans="2:18" x14ac:dyDescent="0.25">
      <c r="B29" s="31" t="s">
        <v>299</v>
      </c>
      <c r="C29" s="31">
        <v>135</v>
      </c>
      <c r="D29" s="31">
        <v>190</v>
      </c>
      <c r="E29" s="35"/>
      <c r="F29" s="36"/>
      <c r="G29" s="37">
        <f t="shared" si="1"/>
        <v>1</v>
      </c>
      <c r="H29" s="38"/>
      <c r="I29" s="37">
        <f t="shared" si="4"/>
        <v>1.35</v>
      </c>
      <c r="J29" s="37">
        <f t="shared" si="5"/>
        <v>1.9</v>
      </c>
      <c r="L29" s="49">
        <f>'Salgsafg konv JB 11'!L511</f>
        <v>1294</v>
      </c>
      <c r="M29" s="47" t="s">
        <v>310</v>
      </c>
      <c r="N29" s="40"/>
      <c r="O29" s="49">
        <f>'Salgsafg konv JB 11'!F478</f>
        <v>3016</v>
      </c>
      <c r="P29" s="49">
        <f>'Salgsafg øko JB 11'!F395</f>
        <v>5991</v>
      </c>
    </row>
    <row r="30" spans="2:18" x14ac:dyDescent="0.25">
      <c r="B30" s="31" t="s">
        <v>303</v>
      </c>
      <c r="C30" s="31">
        <v>1.05</v>
      </c>
      <c r="D30" s="31"/>
      <c r="E30" s="35"/>
      <c r="F30" s="36"/>
      <c r="G30" s="37">
        <f t="shared" si="1"/>
        <v>1</v>
      </c>
      <c r="H30" s="38"/>
      <c r="I30" s="37">
        <f>C30*$G30</f>
        <v>1.05</v>
      </c>
      <c r="J30" s="50" t="s">
        <v>310</v>
      </c>
      <c r="L30" s="49">
        <f>'Salgsafg konv JB 11'!L552</f>
        <v>1271.410526315788</v>
      </c>
      <c r="M30" s="47" t="s">
        <v>310</v>
      </c>
      <c r="N30" s="40"/>
      <c r="O30" s="49">
        <f>'Salgsafg konv JB 11'!F519</f>
        <v>2048.4105263157871</v>
      </c>
      <c r="P30" s="49"/>
    </row>
    <row r="31" spans="2:18" x14ac:dyDescent="0.25">
      <c r="B31" s="31" t="s">
        <v>66</v>
      </c>
      <c r="C31" s="37">
        <v>9</v>
      </c>
      <c r="D31" s="37">
        <v>12</v>
      </c>
      <c r="E31" s="35"/>
      <c r="F31" s="36"/>
      <c r="G31" s="37">
        <f t="shared" si="1"/>
        <v>1</v>
      </c>
      <c r="H31" s="38"/>
      <c r="I31" s="37">
        <f t="shared" si="2"/>
        <v>9</v>
      </c>
      <c r="J31" s="37">
        <f t="shared" si="3"/>
        <v>12</v>
      </c>
      <c r="L31" s="49">
        <f>'Salgsafg konv JB 11'!L598</f>
        <v>4168.6000000000004</v>
      </c>
      <c r="M31" s="47" t="s">
        <v>310</v>
      </c>
      <c r="N31" s="40"/>
      <c r="O31" s="49">
        <f>'Salgsafg konv JB 11'!F565</f>
        <v>5972.6</v>
      </c>
      <c r="P31" s="49">
        <f>'Salgsafg øko JB 11'!F448</f>
        <v>10056</v>
      </c>
    </row>
    <row r="32" spans="2:18" x14ac:dyDescent="0.25">
      <c r="B32" s="31" t="s">
        <v>76</v>
      </c>
      <c r="C32" s="31">
        <v>10</v>
      </c>
      <c r="D32" s="31" t="s">
        <v>368</v>
      </c>
      <c r="E32" s="35"/>
      <c r="F32" s="36"/>
      <c r="G32" s="37">
        <f t="shared" si="1"/>
        <v>1</v>
      </c>
      <c r="H32" s="38"/>
      <c r="I32" s="39">
        <f t="shared" si="2"/>
        <v>10</v>
      </c>
      <c r="J32" s="51" t="s">
        <v>310</v>
      </c>
      <c r="L32" s="49">
        <f>'Salgsafg konv JB 11'!L641</f>
        <v>5913.2</v>
      </c>
      <c r="M32" s="47" t="s">
        <v>310</v>
      </c>
      <c r="N32" s="40"/>
      <c r="O32" s="47" t="s">
        <v>310</v>
      </c>
      <c r="P32" s="47" t="s">
        <v>310</v>
      </c>
    </row>
    <row r="33" spans="2:16" x14ac:dyDescent="0.25">
      <c r="B33" s="31" t="s">
        <v>78</v>
      </c>
      <c r="C33" s="31">
        <v>11</v>
      </c>
      <c r="D33" s="31"/>
      <c r="E33" s="35"/>
      <c r="F33" s="36"/>
      <c r="G33" s="37">
        <f t="shared" si="1"/>
        <v>1</v>
      </c>
      <c r="H33" s="38"/>
      <c r="I33" s="39">
        <f t="shared" si="2"/>
        <v>11</v>
      </c>
      <c r="J33" s="51" t="s">
        <v>310</v>
      </c>
      <c r="L33" s="49">
        <f>'Salgsafg konv JB 11'!L686</f>
        <v>5773.2</v>
      </c>
      <c r="M33" s="47" t="s">
        <v>310</v>
      </c>
      <c r="N33" s="40"/>
      <c r="O33" s="47" t="s">
        <v>310</v>
      </c>
      <c r="P33" s="49"/>
    </row>
    <row r="34" spans="2:16" x14ac:dyDescent="0.25">
      <c r="B34" s="31" t="s">
        <v>80</v>
      </c>
      <c r="C34" s="31">
        <v>18</v>
      </c>
      <c r="D34" s="31"/>
      <c r="E34" s="35"/>
      <c r="F34" s="36"/>
      <c r="G34" s="37">
        <f t="shared" si="1"/>
        <v>1</v>
      </c>
      <c r="H34" s="38"/>
      <c r="I34" s="39">
        <f t="shared" si="2"/>
        <v>18</v>
      </c>
      <c r="J34" s="51" t="s">
        <v>310</v>
      </c>
      <c r="L34" s="49">
        <f>'Salgsafg konv JB 11'!L729</f>
        <v>9117.9</v>
      </c>
      <c r="M34" s="47" t="s">
        <v>310</v>
      </c>
      <c r="N34" s="40"/>
      <c r="O34" s="47" t="s">
        <v>310</v>
      </c>
      <c r="P34" s="49"/>
    </row>
    <row r="35" spans="2:16" x14ac:dyDescent="0.25">
      <c r="B35" s="31" t="s">
        <v>304</v>
      </c>
      <c r="C35" s="31">
        <v>30</v>
      </c>
      <c r="D35" s="31">
        <v>45</v>
      </c>
      <c r="E35" s="35"/>
      <c r="F35" s="36"/>
      <c r="G35" s="37">
        <f t="shared" si="1"/>
        <v>1</v>
      </c>
      <c r="H35" s="38"/>
      <c r="I35" s="39">
        <f t="shared" si="2"/>
        <v>30</v>
      </c>
      <c r="J35" s="39">
        <f t="shared" si="3"/>
        <v>45</v>
      </c>
      <c r="L35" s="49">
        <f>'Salgsafg konv JB 11'!L773</f>
        <v>8147.65</v>
      </c>
      <c r="M35" s="49">
        <f>'Salgsafg øko JB 11'!L278</f>
        <v>7258.25</v>
      </c>
      <c r="N35" s="40"/>
      <c r="O35" s="47" t="s">
        <v>310</v>
      </c>
      <c r="P35" s="49"/>
    </row>
    <row r="36" spans="2:16" x14ac:dyDescent="0.25">
      <c r="B36" s="31" t="s">
        <v>86</v>
      </c>
      <c r="C36" s="31">
        <v>17</v>
      </c>
      <c r="D36" s="31"/>
      <c r="E36" s="35"/>
      <c r="F36" s="36"/>
      <c r="G36" s="37">
        <f t="shared" si="1"/>
        <v>1</v>
      </c>
      <c r="H36" s="38"/>
      <c r="I36" s="39">
        <f t="shared" si="2"/>
        <v>17</v>
      </c>
      <c r="J36" s="51" t="s">
        <v>310</v>
      </c>
      <c r="L36" s="49">
        <f>'Salgsafg konv JB 11'!L864</f>
        <v>12168.5</v>
      </c>
      <c r="M36" s="47" t="s">
        <v>310</v>
      </c>
      <c r="N36" s="40"/>
      <c r="O36" s="47" t="s">
        <v>310</v>
      </c>
      <c r="P36" s="49"/>
    </row>
    <row r="37" spans="2:16" x14ac:dyDescent="0.25">
      <c r="B37" s="31" t="s">
        <v>364</v>
      </c>
      <c r="C37" s="31">
        <v>325</v>
      </c>
      <c r="D37" s="31">
        <v>600</v>
      </c>
      <c r="E37" s="35"/>
      <c r="F37" s="36"/>
      <c r="G37" s="37">
        <f t="shared" si="1"/>
        <v>1</v>
      </c>
      <c r="H37" s="38"/>
      <c r="I37" s="37">
        <f>C37*$G37/100</f>
        <v>3.25</v>
      </c>
      <c r="J37" s="37">
        <f>D37*$G37/100</f>
        <v>6</v>
      </c>
      <c r="L37" s="49">
        <f>'Salgsafg konv JB 11'!L949</f>
        <v>2813.5</v>
      </c>
      <c r="M37" s="47" t="s">
        <v>310</v>
      </c>
      <c r="N37" s="40"/>
      <c r="O37" s="49">
        <f>'Salgsafg konv JB 11'!F751</f>
        <v>3876.5</v>
      </c>
      <c r="P37" s="49">
        <f>'Salgsafg øko JB 11'!F578</f>
        <v>9243</v>
      </c>
    </row>
    <row r="38" spans="2:16" x14ac:dyDescent="0.25">
      <c r="B38" s="31" t="s">
        <v>305</v>
      </c>
      <c r="C38" s="31">
        <v>250</v>
      </c>
      <c r="D38" s="31">
        <v>405</v>
      </c>
      <c r="E38" s="35"/>
      <c r="F38" s="36"/>
      <c r="G38" s="37">
        <f t="shared" si="1"/>
        <v>1</v>
      </c>
      <c r="H38" s="38"/>
      <c r="I38" s="37">
        <f t="shared" ref="I38:I40" si="6">C38*$G38/100</f>
        <v>2.5</v>
      </c>
      <c r="J38" s="37">
        <f t="shared" ref="J38:J41" si="7">D38*$G38/100</f>
        <v>4.05</v>
      </c>
      <c r="L38" s="49">
        <f>'Salgsafg konv JB 11'!L989</f>
        <v>4914</v>
      </c>
      <c r="M38" s="49">
        <f>'Salgsafg øko JB 11'!L365</f>
        <v>6592.5</v>
      </c>
      <c r="N38" s="40"/>
      <c r="O38" s="47" t="s">
        <v>310</v>
      </c>
      <c r="P38" s="47" t="s">
        <v>310</v>
      </c>
    </row>
    <row r="39" spans="2:16" x14ac:dyDescent="0.25">
      <c r="B39" s="31" t="s">
        <v>306</v>
      </c>
      <c r="C39" s="31">
        <v>250</v>
      </c>
      <c r="D39" s="31">
        <v>405</v>
      </c>
      <c r="E39" s="35"/>
      <c r="F39" s="36"/>
      <c r="G39" s="37">
        <f t="shared" si="1"/>
        <v>1</v>
      </c>
      <c r="H39" s="38"/>
      <c r="I39" s="37">
        <f t="shared" si="6"/>
        <v>2.5</v>
      </c>
      <c r="J39" s="37">
        <f t="shared" si="7"/>
        <v>4.05</v>
      </c>
      <c r="L39" s="49">
        <f>'Salgsafg konv JB 11'!L1031</f>
        <v>4571</v>
      </c>
      <c r="M39" s="49">
        <f>'Salgsafg øko JB 11'!L400</f>
        <v>9212</v>
      </c>
      <c r="N39" s="40"/>
      <c r="O39" s="47" t="s">
        <v>310</v>
      </c>
      <c r="P39" s="47" t="s">
        <v>310</v>
      </c>
    </row>
    <row r="40" spans="2:16" x14ac:dyDescent="0.25">
      <c r="B40" s="31" t="s">
        <v>100</v>
      </c>
      <c r="C40" s="31"/>
      <c r="D40" s="31">
        <v>550</v>
      </c>
      <c r="E40" s="35"/>
      <c r="F40" s="36"/>
      <c r="G40" s="37">
        <f t="shared" si="1"/>
        <v>1</v>
      </c>
      <c r="H40" s="38"/>
      <c r="I40" s="37">
        <f t="shared" si="6"/>
        <v>0</v>
      </c>
      <c r="J40" s="37">
        <f t="shared" si="7"/>
        <v>5.5</v>
      </c>
      <c r="L40" s="47" t="s">
        <v>310</v>
      </c>
      <c r="M40" s="49">
        <f>'Salgsafg øko JB 11'!L436</f>
        <v>5915</v>
      </c>
      <c r="N40" s="40"/>
      <c r="O40" s="47" t="s">
        <v>310</v>
      </c>
      <c r="P40" s="47" t="s">
        <v>310</v>
      </c>
    </row>
    <row r="41" spans="2:16" x14ac:dyDescent="0.25">
      <c r="B41" s="31" t="s">
        <v>102</v>
      </c>
      <c r="C41" s="31">
        <v>140</v>
      </c>
      <c r="D41" s="31">
        <v>220</v>
      </c>
      <c r="E41" s="35"/>
      <c r="F41" s="36"/>
      <c r="G41" s="37">
        <f t="shared" si="1"/>
        <v>1</v>
      </c>
      <c r="H41" s="38"/>
      <c r="I41" s="37">
        <f>C41*$G41/100</f>
        <v>1.4</v>
      </c>
      <c r="J41" s="37">
        <f t="shared" si="7"/>
        <v>2.2000000000000002</v>
      </c>
      <c r="L41" s="49">
        <f>'Salgsafg konv JB 11'!L1096</f>
        <v>5392.0964310659911</v>
      </c>
      <c r="M41" s="47" t="s">
        <v>310</v>
      </c>
      <c r="N41" s="40"/>
      <c r="O41" s="47" t="s">
        <v>310</v>
      </c>
      <c r="P41" s="49">
        <f>'Salgsafg øko JB 11'!F660</f>
        <v>15177</v>
      </c>
    </row>
    <row r="42" spans="2:16" hidden="1" x14ac:dyDescent="0.25">
      <c r="B42" s="31" t="s">
        <v>116</v>
      </c>
      <c r="C42" s="31"/>
      <c r="D42" s="31"/>
      <c r="E42" s="35"/>
      <c r="F42" s="36">
        <f t="shared" ref="F42:F45" si="8">F$13</f>
        <v>1</v>
      </c>
      <c r="G42" s="52"/>
      <c r="H42" s="53"/>
      <c r="I42" s="37">
        <f t="shared" ref="I42:J45" si="9">C42*$F42/100</f>
        <v>0</v>
      </c>
      <c r="J42" s="37">
        <f t="shared" si="9"/>
        <v>0</v>
      </c>
    </row>
    <row r="43" spans="2:16" hidden="1" x14ac:dyDescent="0.25">
      <c r="B43" s="31" t="s">
        <v>119</v>
      </c>
      <c r="C43" s="31"/>
      <c r="D43" s="31"/>
      <c r="E43" s="35"/>
      <c r="F43" s="36">
        <f t="shared" si="8"/>
        <v>1</v>
      </c>
      <c r="G43" s="52"/>
      <c r="H43" s="53"/>
      <c r="I43" s="37">
        <f t="shared" si="9"/>
        <v>0</v>
      </c>
      <c r="J43" s="37">
        <f t="shared" si="9"/>
        <v>0</v>
      </c>
    </row>
    <row r="44" spans="2:16" hidden="1" x14ac:dyDescent="0.25">
      <c r="B44" s="31" t="s">
        <v>121</v>
      </c>
      <c r="C44" s="31">
        <v>0</v>
      </c>
      <c r="D44" s="31">
        <v>0</v>
      </c>
      <c r="E44" s="35"/>
      <c r="F44" s="36">
        <f t="shared" si="8"/>
        <v>1</v>
      </c>
      <c r="G44" s="52"/>
      <c r="H44" s="53"/>
      <c r="I44" s="37">
        <f t="shared" si="9"/>
        <v>0</v>
      </c>
      <c r="J44" s="37">
        <f t="shared" si="9"/>
        <v>0</v>
      </c>
    </row>
    <row r="45" spans="2:16" hidden="1" x14ac:dyDescent="0.25">
      <c r="B45" s="31" t="s">
        <v>122</v>
      </c>
      <c r="C45" s="31"/>
      <c r="D45" s="31"/>
      <c r="E45" s="35"/>
      <c r="F45" s="36">
        <f t="shared" si="8"/>
        <v>1</v>
      </c>
      <c r="G45" s="52"/>
      <c r="H45" s="53"/>
      <c r="I45" s="37">
        <f t="shared" si="9"/>
        <v>0</v>
      </c>
      <c r="J45" s="37">
        <f t="shared" si="9"/>
        <v>0</v>
      </c>
    </row>
    <row r="46" spans="2:16" x14ac:dyDescent="0.25">
      <c r="B46" s="54"/>
      <c r="G46" s="41"/>
      <c r="H46" s="41"/>
    </row>
    <row r="47" spans="2:16" x14ac:dyDescent="0.25">
      <c r="B47" s="55"/>
      <c r="G47" s="41"/>
      <c r="H47" s="41"/>
    </row>
    <row r="48" spans="2:16" x14ac:dyDescent="0.25">
      <c r="B48" s="26" t="s">
        <v>193</v>
      </c>
      <c r="C48" s="26" t="s">
        <v>307</v>
      </c>
      <c r="D48" s="26" t="s">
        <v>5</v>
      </c>
      <c r="E48" s="29"/>
      <c r="F48" s="26" t="str">
        <f>F15</f>
        <v>Ændring pris</v>
      </c>
      <c r="G48" s="26" t="s">
        <v>323</v>
      </c>
      <c r="H48" s="29"/>
      <c r="I48" s="26" t="s">
        <v>157</v>
      </c>
      <c r="J48" s="26" t="s">
        <v>5</v>
      </c>
      <c r="L48" s="26" t="s">
        <v>307</v>
      </c>
      <c r="M48" s="26" t="s">
        <v>5</v>
      </c>
      <c r="O48" s="26" t="s">
        <v>307</v>
      </c>
      <c r="P48" s="26" t="s">
        <v>5</v>
      </c>
    </row>
    <row r="49" spans="2:16" x14ac:dyDescent="0.25">
      <c r="B49" s="26"/>
      <c r="C49" s="79" t="s">
        <v>326</v>
      </c>
      <c r="D49" s="80"/>
      <c r="E49" s="33"/>
      <c r="F49" s="31" t="s">
        <v>325</v>
      </c>
      <c r="G49" s="56"/>
      <c r="H49" s="57"/>
      <c r="I49" s="79" t="s">
        <v>326</v>
      </c>
      <c r="J49" s="80"/>
      <c r="L49" s="65" t="s">
        <v>328</v>
      </c>
      <c r="M49" s="65"/>
      <c r="O49" s="65" t="s">
        <v>328</v>
      </c>
      <c r="P49" s="65"/>
    </row>
    <row r="50" spans="2:16" x14ac:dyDescent="0.25">
      <c r="B50" s="31" t="s">
        <v>246</v>
      </c>
      <c r="C50" s="31">
        <v>1.18</v>
      </c>
      <c r="D50" s="31"/>
      <c r="E50" s="35"/>
      <c r="F50" s="36"/>
      <c r="G50" s="37">
        <f t="shared" ref="G50:G61" si="10">IF($F50="",$F$13,$F50)</f>
        <v>1</v>
      </c>
      <c r="H50" s="38"/>
      <c r="I50" s="37">
        <f t="shared" ref="I50:J61" si="11">C50*$G50</f>
        <v>1.18</v>
      </c>
      <c r="J50" s="37">
        <f t="shared" si="11"/>
        <v>0</v>
      </c>
      <c r="L50" s="49">
        <f>'Grovfoder konv JB 11'!L37</f>
        <v>-314.39999999999964</v>
      </c>
      <c r="M50" s="47" t="s">
        <v>310</v>
      </c>
      <c r="N50" s="40"/>
      <c r="O50" s="49">
        <f>'Grovfoder konv JB 11'!F37</f>
        <v>3224.6000000000004</v>
      </c>
      <c r="P50" s="47" t="s">
        <v>310</v>
      </c>
    </row>
    <row r="51" spans="2:16" x14ac:dyDescent="0.25">
      <c r="B51" s="31" t="s">
        <v>330</v>
      </c>
      <c r="C51" s="31">
        <v>0.92</v>
      </c>
      <c r="D51" s="31">
        <v>0.77</v>
      </c>
      <c r="E51" s="35"/>
      <c r="F51" s="36"/>
      <c r="G51" s="37">
        <f t="shared" si="10"/>
        <v>1</v>
      </c>
      <c r="H51" s="38"/>
      <c r="I51" s="37">
        <f t="shared" si="11"/>
        <v>0.92</v>
      </c>
      <c r="J51" s="37">
        <f t="shared" si="11"/>
        <v>0.77</v>
      </c>
      <c r="L51" s="49">
        <f>'Grovfoder konv JB 11'!L77</f>
        <v>670.69999999999982</v>
      </c>
      <c r="M51" s="47" t="s">
        <v>310</v>
      </c>
      <c r="N51" s="40"/>
      <c r="O51" s="49">
        <f>'Grovfoder konv JB 11'!F78</f>
        <v>3013.7</v>
      </c>
      <c r="P51" s="49">
        <f>'Grovfoder øko JB 11'!F47</f>
        <v>3491</v>
      </c>
    </row>
    <row r="52" spans="2:16" x14ac:dyDescent="0.25">
      <c r="B52" s="31" t="s">
        <v>374</v>
      </c>
      <c r="C52" s="31">
        <v>1.33</v>
      </c>
      <c r="D52" s="31">
        <v>1.38</v>
      </c>
      <c r="E52" s="35"/>
      <c r="F52" s="36"/>
      <c r="G52" s="37">
        <f t="shared" si="10"/>
        <v>1</v>
      </c>
      <c r="H52" s="38"/>
      <c r="I52" s="37">
        <f t="shared" si="11"/>
        <v>1.33</v>
      </c>
      <c r="J52" s="37">
        <f t="shared" si="11"/>
        <v>1.38</v>
      </c>
      <c r="L52" s="49">
        <f>'Grovfoder konv JB 11'!L156</f>
        <v>202.30000000000018</v>
      </c>
      <c r="M52" s="47" t="s">
        <v>310</v>
      </c>
      <c r="N52" s="40"/>
      <c r="O52" s="49">
        <f>'Grovfoder konv JB 11'!F153</f>
        <v>3113.2999999999993</v>
      </c>
      <c r="P52" s="49">
        <f>'Grovfoder øko JB 11'!F117</f>
        <v>3584.7000000000007</v>
      </c>
    </row>
    <row r="53" spans="2:16" x14ac:dyDescent="0.25">
      <c r="B53" s="31" t="s">
        <v>331</v>
      </c>
      <c r="C53" s="31">
        <v>1.26</v>
      </c>
      <c r="D53" s="31">
        <v>1.38</v>
      </c>
      <c r="E53" s="35"/>
      <c r="F53" s="36"/>
      <c r="G53" s="37">
        <f t="shared" si="10"/>
        <v>1</v>
      </c>
      <c r="H53" s="38"/>
      <c r="I53" s="37">
        <f t="shared" si="11"/>
        <v>1.26</v>
      </c>
      <c r="J53" s="37">
        <f t="shared" si="11"/>
        <v>1.38</v>
      </c>
      <c r="L53" s="49">
        <f>'Grovfoder konv JB 11'!L430</f>
        <v>-570.39999999999964</v>
      </c>
      <c r="M53" s="47" t="s">
        <v>310</v>
      </c>
      <c r="N53" s="40"/>
      <c r="O53" s="49">
        <f>'Grovfoder konv JB 11'!F386</f>
        <v>1792.6000000000004</v>
      </c>
      <c r="P53" s="49">
        <f>'Grovfoder øko JB 11'!F259</f>
        <v>3198.9999999999991</v>
      </c>
    </row>
    <row r="54" spans="2:16" x14ac:dyDescent="0.25">
      <c r="B54" s="31" t="s">
        <v>311</v>
      </c>
      <c r="C54" s="31">
        <v>1.02</v>
      </c>
      <c r="D54" s="31">
        <v>1.29</v>
      </c>
      <c r="E54" s="35"/>
      <c r="F54" s="36"/>
      <c r="G54" s="37">
        <f t="shared" si="10"/>
        <v>1</v>
      </c>
      <c r="H54" s="38"/>
      <c r="I54" s="37">
        <f t="shared" si="11"/>
        <v>1.02</v>
      </c>
      <c r="J54" s="37">
        <f t="shared" si="11"/>
        <v>1.29</v>
      </c>
      <c r="L54" s="49">
        <f>'Grovfoder konv JB 11'!L671</f>
        <v>474.19999999999982</v>
      </c>
      <c r="M54" s="47"/>
      <c r="N54" s="40"/>
      <c r="O54" s="49">
        <f>'Grovfoder konv JB 11'!F710</f>
        <v>2753.2000000000007</v>
      </c>
      <c r="P54" s="49">
        <f>'Grovfoder øko JB 11'!F363</f>
        <v>3297</v>
      </c>
    </row>
    <row r="55" spans="2:16" x14ac:dyDescent="0.25">
      <c r="B55" s="31" t="s">
        <v>312</v>
      </c>
      <c r="C55" s="31">
        <v>1.19</v>
      </c>
      <c r="D55" s="31"/>
      <c r="E55" s="35"/>
      <c r="F55" s="36"/>
      <c r="G55" s="37">
        <f t="shared" si="10"/>
        <v>1</v>
      </c>
      <c r="H55" s="38"/>
      <c r="I55" s="37">
        <f t="shared" si="11"/>
        <v>1.19</v>
      </c>
      <c r="J55" s="37">
        <f>D55*$G55</f>
        <v>0</v>
      </c>
      <c r="L55" s="49">
        <f>'Grovfoder konv JB 11'!L710</f>
        <v>1748.2000000000007</v>
      </c>
      <c r="M55" s="47" t="s">
        <v>310</v>
      </c>
      <c r="N55" s="40"/>
      <c r="O55" s="49">
        <f>'Grovfoder konv JB 11'!F710</f>
        <v>2753.2000000000007</v>
      </c>
      <c r="P55" s="47" t="s">
        <v>310</v>
      </c>
    </row>
    <row r="56" spans="2:16" x14ac:dyDescent="0.25">
      <c r="B56" s="31" t="s">
        <v>313</v>
      </c>
      <c r="C56" s="31">
        <v>1.05</v>
      </c>
      <c r="D56" s="31"/>
      <c r="E56" s="35"/>
      <c r="F56" s="36"/>
      <c r="G56" s="37">
        <f t="shared" si="10"/>
        <v>1</v>
      </c>
      <c r="H56" s="38"/>
      <c r="I56" s="37">
        <f t="shared" si="11"/>
        <v>1.05</v>
      </c>
      <c r="J56" s="37">
        <f t="shared" ref="J56:J61" si="12">D56*$G56</f>
        <v>0</v>
      </c>
      <c r="L56" s="49">
        <f>'Grovfoder konv JB 11'!L752</f>
        <v>1268.8499999999995</v>
      </c>
      <c r="M56" s="47" t="s">
        <v>310</v>
      </c>
      <c r="N56" s="40"/>
      <c r="O56" s="49">
        <f>'Grovfoder konv JB 11'!F752</f>
        <v>2045.8499999999985</v>
      </c>
      <c r="P56" s="47" t="s">
        <v>310</v>
      </c>
    </row>
    <row r="57" spans="2:16" x14ac:dyDescent="0.25">
      <c r="B57" s="31" t="s">
        <v>210</v>
      </c>
      <c r="C57" s="31">
        <v>1.41</v>
      </c>
      <c r="D57" s="31"/>
      <c r="E57" s="35"/>
      <c r="F57" s="36"/>
      <c r="G57" s="37">
        <f t="shared" si="10"/>
        <v>1</v>
      </c>
      <c r="H57" s="38"/>
      <c r="I57" s="37">
        <f t="shared" si="11"/>
        <v>1.41</v>
      </c>
      <c r="J57" s="37">
        <f t="shared" si="12"/>
        <v>0</v>
      </c>
      <c r="L57" s="49">
        <f>'Grovfoder konv JB 11'!L796</f>
        <v>1348.1999999999989</v>
      </c>
      <c r="M57" s="47" t="s">
        <v>310</v>
      </c>
      <c r="N57" s="40"/>
      <c r="O57" s="49">
        <f>'Grovfoder konv JB 11'!F796</f>
        <v>2066.1999999999989</v>
      </c>
      <c r="P57" s="47" t="s">
        <v>310</v>
      </c>
    </row>
    <row r="58" spans="2:16" x14ac:dyDescent="0.25">
      <c r="B58" s="31" t="s">
        <v>372</v>
      </c>
      <c r="C58" s="31">
        <v>0.92</v>
      </c>
      <c r="D58" s="31"/>
      <c r="F58" s="36"/>
      <c r="G58" s="37">
        <f t="shared" si="10"/>
        <v>1</v>
      </c>
      <c r="H58" s="59"/>
      <c r="I58" s="37">
        <f t="shared" si="11"/>
        <v>0.92</v>
      </c>
      <c r="J58" s="37">
        <f t="shared" si="12"/>
        <v>0</v>
      </c>
      <c r="L58" s="49">
        <f>'Grovfoder konv JB 11'!L1051</f>
        <v>-112.5</v>
      </c>
      <c r="M58" s="47" t="s">
        <v>310</v>
      </c>
      <c r="N58" s="40"/>
      <c r="O58" s="47" t="s">
        <v>310</v>
      </c>
      <c r="P58" s="47" t="s">
        <v>310</v>
      </c>
    </row>
    <row r="59" spans="2:16" x14ac:dyDescent="0.25">
      <c r="B59" s="31" t="s">
        <v>195</v>
      </c>
      <c r="C59" s="31">
        <v>1.33</v>
      </c>
      <c r="D59" s="31"/>
      <c r="F59" s="36"/>
      <c r="G59" s="37">
        <f t="shared" si="10"/>
        <v>1</v>
      </c>
      <c r="H59" s="59"/>
      <c r="I59" s="37">
        <f t="shared" si="11"/>
        <v>1.33</v>
      </c>
      <c r="J59" s="37">
        <f t="shared" si="12"/>
        <v>0</v>
      </c>
      <c r="L59" s="49">
        <f>'Grovfoder konv JB 11'!L1017</f>
        <v>-721.7</v>
      </c>
      <c r="M59" s="47"/>
      <c r="N59" s="40"/>
      <c r="O59" s="47">
        <f>'Grovfoder konv JB 11'!F1015</f>
        <v>323.30000000000018</v>
      </c>
      <c r="P59" s="47" t="s">
        <v>310</v>
      </c>
    </row>
    <row r="60" spans="2:16" x14ac:dyDescent="0.25">
      <c r="B60" s="31" t="s">
        <v>231</v>
      </c>
      <c r="C60" s="31">
        <v>0.92</v>
      </c>
      <c r="D60" s="31">
        <v>0.77</v>
      </c>
      <c r="F60" s="36"/>
      <c r="G60" s="37">
        <f t="shared" si="10"/>
        <v>1</v>
      </c>
      <c r="H60" s="59"/>
      <c r="I60" s="37">
        <f t="shared" si="11"/>
        <v>0.92</v>
      </c>
      <c r="J60" s="37">
        <f t="shared" si="12"/>
        <v>0.77</v>
      </c>
      <c r="L60" s="49">
        <f>'Grovfoder konv JB 11'!L313</f>
        <v>-459</v>
      </c>
      <c r="M60" s="47"/>
      <c r="N60" s="40"/>
      <c r="O60" s="47" t="s">
        <v>310</v>
      </c>
      <c r="P60" s="47">
        <f>'Grovfoder øko JB 11'!F184</f>
        <v>1175</v>
      </c>
    </row>
    <row r="61" spans="2:16" x14ac:dyDescent="0.25">
      <c r="B61" s="31" t="s">
        <v>373</v>
      </c>
      <c r="C61" s="31">
        <v>0.92</v>
      </c>
      <c r="D61" s="31"/>
      <c r="F61" s="36"/>
      <c r="G61" s="37">
        <f t="shared" si="10"/>
        <v>1</v>
      </c>
      <c r="I61" s="37">
        <f t="shared" si="11"/>
        <v>0.92</v>
      </c>
      <c r="J61" s="37">
        <f t="shared" si="12"/>
        <v>0</v>
      </c>
      <c r="L61" s="49">
        <f>'Grovfoder konv JB 11'!L341</f>
        <v>-149</v>
      </c>
      <c r="M61" s="47"/>
      <c r="O61" s="47" t="s">
        <v>310</v>
      </c>
      <c r="P61" s="47" t="s">
        <v>310</v>
      </c>
    </row>
    <row r="64" spans="2:16" ht="15" customHeight="1" x14ac:dyDescent="0.25">
      <c r="B64" s="68" t="s">
        <v>375</v>
      </c>
      <c r="C64" s="69"/>
      <c r="D64" s="69"/>
      <c r="E64" s="69"/>
      <c r="F64" s="69"/>
      <c r="G64" s="69"/>
      <c r="H64" s="69"/>
      <c r="I64" s="69"/>
      <c r="J64" s="70"/>
    </row>
    <row r="65" spans="2:10" x14ac:dyDescent="0.25">
      <c r="B65" s="71"/>
      <c r="C65" s="72"/>
      <c r="D65" s="72"/>
      <c r="E65" s="72"/>
      <c r="F65" s="72"/>
      <c r="G65" s="72"/>
      <c r="H65" s="72"/>
      <c r="I65" s="72"/>
      <c r="J65" s="73"/>
    </row>
    <row r="66" spans="2:10" x14ac:dyDescent="0.25">
      <c r="B66" s="71"/>
      <c r="C66" s="72"/>
      <c r="D66" s="72"/>
      <c r="E66" s="72"/>
      <c r="F66" s="72"/>
      <c r="G66" s="72"/>
      <c r="H66" s="72"/>
      <c r="I66" s="72"/>
      <c r="J66" s="73"/>
    </row>
    <row r="67" spans="2:10" x14ac:dyDescent="0.25">
      <c r="B67" s="71"/>
      <c r="C67" s="72"/>
      <c r="D67" s="72"/>
      <c r="E67" s="72"/>
      <c r="F67" s="72"/>
      <c r="G67" s="72"/>
      <c r="H67" s="72"/>
      <c r="I67" s="72"/>
      <c r="J67" s="73"/>
    </row>
    <row r="68" spans="2:10" x14ac:dyDescent="0.25">
      <c r="B68" s="71"/>
      <c r="C68" s="72"/>
      <c r="D68" s="72"/>
      <c r="E68" s="72"/>
      <c r="F68" s="72"/>
      <c r="G68" s="72"/>
      <c r="H68" s="72"/>
      <c r="I68" s="72"/>
      <c r="J68" s="73"/>
    </row>
    <row r="69" spans="2:10" x14ac:dyDescent="0.25">
      <c r="B69" s="71"/>
      <c r="C69" s="72"/>
      <c r="D69" s="72"/>
      <c r="E69" s="72"/>
      <c r="F69" s="72"/>
      <c r="G69" s="72"/>
      <c r="H69" s="72"/>
      <c r="I69" s="72"/>
      <c r="J69" s="73"/>
    </row>
    <row r="70" spans="2:10" x14ac:dyDescent="0.25">
      <c r="B70" s="71"/>
      <c r="C70" s="72"/>
      <c r="D70" s="72"/>
      <c r="E70" s="72"/>
      <c r="F70" s="72"/>
      <c r="G70" s="72"/>
      <c r="H70" s="72"/>
      <c r="I70" s="72"/>
      <c r="J70" s="73"/>
    </row>
    <row r="71" spans="2:10" x14ac:dyDescent="0.25">
      <c r="B71" s="71"/>
      <c r="C71" s="72"/>
      <c r="D71" s="72"/>
      <c r="E71" s="72"/>
      <c r="F71" s="72"/>
      <c r="G71" s="72"/>
      <c r="H71" s="72"/>
      <c r="I71" s="72"/>
      <c r="J71" s="73"/>
    </row>
    <row r="72" spans="2:10" x14ac:dyDescent="0.25">
      <c r="B72" s="71"/>
      <c r="C72" s="72"/>
      <c r="D72" s="72"/>
      <c r="E72" s="72"/>
      <c r="F72" s="72"/>
      <c r="G72" s="72"/>
      <c r="H72" s="72"/>
      <c r="I72" s="72"/>
      <c r="J72" s="73"/>
    </row>
    <row r="73" spans="2:10" x14ac:dyDescent="0.25">
      <c r="B73" s="71"/>
      <c r="C73" s="72"/>
      <c r="D73" s="72"/>
      <c r="E73" s="72"/>
      <c r="F73" s="72"/>
      <c r="G73" s="72"/>
      <c r="H73" s="72"/>
      <c r="I73" s="72"/>
      <c r="J73" s="73"/>
    </row>
    <row r="74" spans="2:10" x14ac:dyDescent="0.25">
      <c r="B74" s="71"/>
      <c r="C74" s="72"/>
      <c r="D74" s="72"/>
      <c r="E74" s="72"/>
      <c r="F74" s="72"/>
      <c r="G74" s="72"/>
      <c r="H74" s="72"/>
      <c r="I74" s="72"/>
      <c r="J74" s="73"/>
    </row>
    <row r="75" spans="2:10" x14ac:dyDescent="0.25">
      <c r="B75" s="71"/>
      <c r="C75" s="72"/>
      <c r="D75" s="72"/>
      <c r="E75" s="72"/>
      <c r="F75" s="72"/>
      <c r="G75" s="72"/>
      <c r="H75" s="72"/>
      <c r="I75" s="72"/>
      <c r="J75" s="73"/>
    </row>
    <row r="76" spans="2:10" x14ac:dyDescent="0.25">
      <c r="B76" s="71"/>
      <c r="C76" s="72"/>
      <c r="D76" s="72"/>
      <c r="E76" s="72"/>
      <c r="F76" s="72"/>
      <c r="G76" s="72"/>
      <c r="H76" s="72"/>
      <c r="I76" s="72"/>
      <c r="J76" s="73"/>
    </row>
    <row r="77" spans="2:10" x14ac:dyDescent="0.25">
      <c r="B77" s="71"/>
      <c r="C77" s="72"/>
      <c r="D77" s="72"/>
      <c r="E77" s="72"/>
      <c r="F77" s="72"/>
      <c r="G77" s="72"/>
      <c r="H77" s="72"/>
      <c r="I77" s="72"/>
      <c r="J77" s="73"/>
    </row>
    <row r="78" spans="2:10" x14ac:dyDescent="0.25">
      <c r="B78" s="71"/>
      <c r="C78" s="72"/>
      <c r="D78" s="72"/>
      <c r="E78" s="72"/>
      <c r="F78" s="72"/>
      <c r="G78" s="72"/>
      <c r="H78" s="72"/>
      <c r="I78" s="72"/>
      <c r="J78" s="73"/>
    </row>
    <row r="79" spans="2:10" x14ac:dyDescent="0.25">
      <c r="B79" s="71"/>
      <c r="C79" s="72"/>
      <c r="D79" s="72"/>
      <c r="E79" s="72"/>
      <c r="F79" s="72"/>
      <c r="G79" s="72"/>
      <c r="H79" s="72"/>
      <c r="I79" s="72"/>
      <c r="J79" s="73"/>
    </row>
    <row r="80" spans="2:10" x14ac:dyDescent="0.25">
      <c r="B80" s="71"/>
      <c r="C80" s="72"/>
      <c r="D80" s="72"/>
      <c r="E80" s="72"/>
      <c r="F80" s="72"/>
      <c r="G80" s="72"/>
      <c r="H80" s="72"/>
      <c r="I80" s="72"/>
      <c r="J80" s="73"/>
    </row>
    <row r="81" spans="2:10" x14ac:dyDescent="0.25">
      <c r="B81" s="74"/>
      <c r="C81" s="75"/>
      <c r="D81" s="75"/>
      <c r="E81" s="75"/>
      <c r="F81" s="75"/>
      <c r="G81" s="75"/>
      <c r="H81" s="75"/>
      <c r="I81" s="75"/>
      <c r="J81" s="76"/>
    </row>
  </sheetData>
  <mergeCells count="22">
    <mergeCell ref="O49:P49"/>
    <mergeCell ref="B64:J81"/>
    <mergeCell ref="C11:D11"/>
    <mergeCell ref="I11:J11"/>
    <mergeCell ref="F11:G11"/>
    <mergeCell ref="C49:D49"/>
    <mergeCell ref="I49:J49"/>
    <mergeCell ref="I22:J22"/>
    <mergeCell ref="I16:J16"/>
    <mergeCell ref="C16:D16"/>
    <mergeCell ref="C22:D22"/>
    <mergeCell ref="O11:P11"/>
    <mergeCell ref="L12:M12"/>
    <mergeCell ref="O12:P12"/>
    <mergeCell ref="O16:P16"/>
    <mergeCell ref="O22:P22"/>
    <mergeCell ref="B3:J8"/>
    <mergeCell ref="L11:M11"/>
    <mergeCell ref="L16:M16"/>
    <mergeCell ref="L22:M22"/>
    <mergeCell ref="L49:M49"/>
    <mergeCell ref="L3:P3"/>
  </mergeCells>
  <pageMargins left="0.7" right="0.7" top="0.75" bottom="0.75" header="0.3" footer="0.3"/>
  <ignoredErrors>
    <ignoredError sqref="F42:F46" unlockedFormula="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81D55-7494-48B1-BA6A-B5BEA01FD15C}">
  <dimension ref="B1:N1256"/>
  <sheetViews>
    <sheetView zoomScale="90" zoomScaleNormal="90" workbookViewId="0">
      <selection activeCell="W29" sqref="W29"/>
    </sheetView>
  </sheetViews>
  <sheetFormatPr defaultRowHeight="14.4" x14ac:dyDescent="0.3"/>
  <cols>
    <col min="2" max="2" width="38.33203125" customWidth="1"/>
    <col min="8" max="8" width="37.33203125" customWidth="1"/>
  </cols>
  <sheetData>
    <row r="1" spans="2:14" x14ac:dyDescent="0.3">
      <c r="M1" s="10"/>
    </row>
    <row r="2" spans="2:14" x14ac:dyDescent="0.3">
      <c r="B2" s="1" t="s">
        <v>0</v>
      </c>
      <c r="C2" s="1"/>
      <c r="D2" s="1"/>
      <c r="E2" s="1"/>
      <c r="F2" s="1"/>
      <c r="H2" s="1" t="s">
        <v>0</v>
      </c>
      <c r="I2" s="1"/>
      <c r="J2" s="1"/>
      <c r="K2" s="1"/>
      <c r="L2" s="1"/>
    </row>
    <row r="3" spans="2:14" x14ac:dyDescent="0.3">
      <c r="B3" s="2" t="s">
        <v>1</v>
      </c>
      <c r="C3" s="2" t="s">
        <v>2</v>
      </c>
      <c r="D3" s="1"/>
      <c r="E3" s="1"/>
      <c r="F3" s="1"/>
      <c r="H3" s="2" t="s">
        <v>1</v>
      </c>
      <c r="I3" s="2" t="s">
        <v>2</v>
      </c>
      <c r="J3" s="1"/>
      <c r="K3" s="1"/>
      <c r="L3" s="1"/>
      <c r="N3" s="16"/>
    </row>
    <row r="4" spans="2:14" x14ac:dyDescent="0.3">
      <c r="B4" s="2" t="s">
        <v>3</v>
      </c>
      <c r="C4" s="2" t="s">
        <v>133</v>
      </c>
      <c r="D4" s="1"/>
      <c r="E4" s="1"/>
      <c r="F4" s="1"/>
      <c r="H4" s="2" t="s">
        <v>3</v>
      </c>
      <c r="I4" s="2" t="s">
        <v>133</v>
      </c>
      <c r="J4" s="1"/>
      <c r="K4" s="1"/>
      <c r="L4" s="1"/>
      <c r="N4" s="16"/>
    </row>
    <row r="5" spans="2:14" x14ac:dyDescent="0.3">
      <c r="B5" s="2" t="s">
        <v>4</v>
      </c>
      <c r="C5" s="2" t="s">
        <v>157</v>
      </c>
      <c r="D5" s="1"/>
      <c r="E5" s="1"/>
      <c r="F5" s="1"/>
      <c r="H5" s="2" t="s">
        <v>4</v>
      </c>
      <c r="I5" s="2" t="s">
        <v>157</v>
      </c>
      <c r="J5" s="1"/>
      <c r="K5" s="1"/>
      <c r="L5" s="1"/>
      <c r="N5" s="16"/>
    </row>
    <row r="6" spans="2:14" x14ac:dyDescent="0.3">
      <c r="B6" s="2" t="s">
        <v>6</v>
      </c>
      <c r="C6" s="2" t="s">
        <v>361</v>
      </c>
      <c r="D6" s="1"/>
      <c r="E6" s="1"/>
      <c r="F6" s="1"/>
      <c r="H6" s="2" t="s">
        <v>6</v>
      </c>
      <c r="I6" s="2" t="s">
        <v>361</v>
      </c>
      <c r="J6" s="1"/>
      <c r="K6" s="1"/>
      <c r="L6" s="1"/>
    </row>
    <row r="7" spans="2:14" x14ac:dyDescent="0.3">
      <c r="B7" s="2" t="s">
        <v>7</v>
      </c>
      <c r="C7" s="2" t="s">
        <v>8</v>
      </c>
      <c r="D7" s="1"/>
      <c r="E7" s="1"/>
      <c r="F7" s="1"/>
      <c r="H7" s="2" t="s">
        <v>7</v>
      </c>
      <c r="I7" s="2" t="s">
        <v>137</v>
      </c>
      <c r="J7" s="1"/>
      <c r="K7" s="1"/>
      <c r="L7" s="1"/>
    </row>
    <row r="8" spans="2:14" x14ac:dyDescent="0.3">
      <c r="B8" s="1"/>
      <c r="C8" s="1"/>
      <c r="D8" s="1"/>
      <c r="E8" s="1"/>
      <c r="F8" s="1"/>
      <c r="H8" s="1"/>
      <c r="I8" s="1"/>
      <c r="J8" s="1"/>
      <c r="K8" s="1"/>
      <c r="L8" s="1"/>
    </row>
    <row r="9" spans="2:14" x14ac:dyDescent="0.3">
      <c r="B9" s="3" t="s">
        <v>9</v>
      </c>
      <c r="C9" s="4" t="s">
        <v>10</v>
      </c>
      <c r="D9" s="4" t="s">
        <v>11</v>
      </c>
      <c r="E9" s="4" t="s">
        <v>12</v>
      </c>
      <c r="F9" s="4" t="s">
        <v>13</v>
      </c>
      <c r="H9" s="3" t="s">
        <v>9</v>
      </c>
      <c r="I9" s="4" t="s">
        <v>10</v>
      </c>
      <c r="J9" s="4" t="s">
        <v>11</v>
      </c>
      <c r="K9" s="4" t="s">
        <v>12</v>
      </c>
      <c r="L9" s="4" t="s">
        <v>13</v>
      </c>
    </row>
    <row r="10" spans="2:14" x14ac:dyDescent="0.3">
      <c r="B10" s="5" t="s">
        <v>14</v>
      </c>
      <c r="C10" s="6"/>
      <c r="D10" s="7" t="s">
        <v>11</v>
      </c>
      <c r="E10" s="6"/>
      <c r="F10" s="6"/>
      <c r="H10" s="5" t="s">
        <v>14</v>
      </c>
      <c r="I10" s="6"/>
      <c r="J10" s="7" t="s">
        <v>11</v>
      </c>
      <c r="K10" s="6"/>
      <c r="L10" s="6"/>
    </row>
    <row r="11" spans="2:14" x14ac:dyDescent="0.3">
      <c r="B11" s="8" t="s">
        <v>15</v>
      </c>
      <c r="C11" s="9">
        <v>5400</v>
      </c>
      <c r="D11" s="7" t="s">
        <v>16</v>
      </c>
      <c r="E11" s="10">
        <f>Intro_input!$I$24</f>
        <v>1.4</v>
      </c>
      <c r="F11" s="9">
        <f>C11*E11</f>
        <v>7559.9999999999991</v>
      </c>
      <c r="H11" s="8" t="s">
        <v>15</v>
      </c>
      <c r="I11" s="9">
        <v>5400</v>
      </c>
      <c r="J11" s="7" t="s">
        <v>16</v>
      </c>
      <c r="K11" s="10">
        <f>Intro_input!$I$24</f>
        <v>1.4</v>
      </c>
      <c r="L11" s="9">
        <f>I11*K11</f>
        <v>7559.9999999999991</v>
      </c>
    </row>
    <row r="12" spans="2:14" x14ac:dyDescent="0.3">
      <c r="B12" s="8" t="s">
        <v>17</v>
      </c>
      <c r="C12" s="9">
        <v>3500</v>
      </c>
      <c r="D12" s="7" t="s">
        <v>16</v>
      </c>
      <c r="E12" s="10">
        <f>Intro_input!$I$23</f>
        <v>0.55000000000000004</v>
      </c>
      <c r="F12" s="9">
        <f>C12*E12</f>
        <v>1925.0000000000002</v>
      </c>
      <c r="H12" s="8" t="s">
        <v>17</v>
      </c>
      <c r="I12" s="9">
        <v>3500</v>
      </c>
      <c r="J12" s="7" t="s">
        <v>16</v>
      </c>
      <c r="K12" s="10">
        <f>Intro_input!$I$23</f>
        <v>0.55000000000000004</v>
      </c>
      <c r="L12" s="9">
        <f>I12*K12</f>
        <v>1925.0000000000002</v>
      </c>
    </row>
    <row r="13" spans="2:14" x14ac:dyDescent="0.3">
      <c r="B13" s="5" t="s">
        <v>20</v>
      </c>
      <c r="C13" s="6"/>
      <c r="D13" s="7" t="s">
        <v>11</v>
      </c>
      <c r="E13" s="6"/>
      <c r="F13" s="6">
        <f>SUM(F11:F12)</f>
        <v>9485</v>
      </c>
      <c r="H13" s="5" t="s">
        <v>20</v>
      </c>
      <c r="I13" s="6"/>
      <c r="J13" s="7" t="s">
        <v>11</v>
      </c>
      <c r="K13" s="6"/>
      <c r="L13" s="6">
        <f>SUM(L11:L12)</f>
        <v>9485</v>
      </c>
    </row>
    <row r="14" spans="2:14" x14ac:dyDescent="0.3">
      <c r="B14" s="8" t="s">
        <v>11</v>
      </c>
      <c r="C14" s="9"/>
      <c r="D14" s="7" t="s">
        <v>11</v>
      </c>
      <c r="E14" s="9"/>
      <c r="F14" s="9"/>
      <c r="H14" s="8" t="s">
        <v>11</v>
      </c>
      <c r="I14" s="9"/>
      <c r="J14" s="7" t="s">
        <v>11</v>
      </c>
      <c r="K14" s="9"/>
      <c r="L14" s="9"/>
    </row>
    <row r="15" spans="2:14" x14ac:dyDescent="0.3">
      <c r="B15" s="5" t="s">
        <v>21</v>
      </c>
      <c r="C15" s="6"/>
      <c r="D15" s="7" t="s">
        <v>11</v>
      </c>
      <c r="E15" s="6"/>
      <c r="F15" s="6"/>
      <c r="H15" s="5" t="s">
        <v>21</v>
      </c>
      <c r="I15" s="6"/>
      <c r="J15" s="7" t="s">
        <v>11</v>
      </c>
      <c r="K15" s="6"/>
      <c r="L15" s="6"/>
    </row>
    <row r="16" spans="2:14" x14ac:dyDescent="0.3">
      <c r="B16" s="8" t="s">
        <v>22</v>
      </c>
      <c r="C16" s="9">
        <v>-140</v>
      </c>
      <c r="D16" s="7" t="s">
        <v>16</v>
      </c>
      <c r="E16" s="10">
        <v>3.65</v>
      </c>
      <c r="F16" s="9">
        <f>C16*E16</f>
        <v>-511</v>
      </c>
      <c r="H16" s="8" t="s">
        <v>22</v>
      </c>
      <c r="I16" s="9">
        <v>-140</v>
      </c>
      <c r="J16" s="7" t="s">
        <v>16</v>
      </c>
      <c r="K16" s="10">
        <v>3.65</v>
      </c>
      <c r="L16" s="9">
        <f>I16*K16</f>
        <v>-511</v>
      </c>
    </row>
    <row r="17" spans="2:12" x14ac:dyDescent="0.3">
      <c r="B17" s="8" t="s">
        <v>174</v>
      </c>
      <c r="C17" s="9">
        <v>-8</v>
      </c>
      <c r="D17" s="7" t="s">
        <v>16</v>
      </c>
      <c r="E17" s="14">
        <f>Intro_input!$I$17</f>
        <v>10</v>
      </c>
      <c r="F17" s="9">
        <f>C17*E17</f>
        <v>-80</v>
      </c>
      <c r="H17" s="8" t="s">
        <v>174</v>
      </c>
      <c r="I17" s="9">
        <v>-113</v>
      </c>
      <c r="J17" s="7" t="s">
        <v>16</v>
      </c>
      <c r="K17" s="14">
        <f>Intro_input!$I$17</f>
        <v>10</v>
      </c>
      <c r="L17" s="9">
        <f>I17*K17</f>
        <v>-1130</v>
      </c>
    </row>
    <row r="18" spans="2:12" x14ac:dyDescent="0.3">
      <c r="B18" s="8" t="s">
        <v>23</v>
      </c>
      <c r="C18" s="9">
        <v>-30</v>
      </c>
      <c r="D18" s="7" t="s">
        <v>24</v>
      </c>
      <c r="E18" s="10"/>
      <c r="F18" s="9"/>
      <c r="H18" s="8" t="s">
        <v>168</v>
      </c>
      <c r="I18" s="9">
        <v>-24</v>
      </c>
      <c r="J18" s="7" t="s">
        <v>16</v>
      </c>
      <c r="K18" s="14">
        <f>Intro_input!$I$18</f>
        <v>16</v>
      </c>
      <c r="L18" s="9">
        <f>I18*K18</f>
        <v>-384</v>
      </c>
    </row>
    <row r="19" spans="2:12" x14ac:dyDescent="0.3">
      <c r="B19" s="8" t="s">
        <v>166</v>
      </c>
      <c r="C19" s="9"/>
      <c r="D19" s="7" t="s">
        <v>71</v>
      </c>
      <c r="E19" s="9"/>
      <c r="F19" s="9">
        <v>-126</v>
      </c>
      <c r="H19" s="8" t="s">
        <v>167</v>
      </c>
      <c r="I19" s="9">
        <v>-60</v>
      </c>
      <c r="J19" s="7" t="s">
        <v>16</v>
      </c>
      <c r="K19" s="14">
        <f>Intro_input!$I$19</f>
        <v>9</v>
      </c>
      <c r="L19" s="9">
        <f>I19*K19</f>
        <v>-540</v>
      </c>
    </row>
    <row r="20" spans="2:12" x14ac:dyDescent="0.3">
      <c r="B20" s="8" t="s">
        <v>165</v>
      </c>
      <c r="C20" s="9"/>
      <c r="D20" s="7" t="s">
        <v>71</v>
      </c>
      <c r="E20" s="9"/>
      <c r="F20" s="9">
        <v>-174</v>
      </c>
      <c r="H20" s="8" t="s">
        <v>166</v>
      </c>
      <c r="I20" s="9"/>
      <c r="J20" s="7" t="s">
        <v>71</v>
      </c>
      <c r="K20" s="9"/>
      <c r="L20" s="9">
        <v>-126</v>
      </c>
    </row>
    <row r="21" spans="2:12" x14ac:dyDescent="0.3">
      <c r="B21" s="8" t="s">
        <v>164</v>
      </c>
      <c r="C21" s="9"/>
      <c r="D21" s="7" t="s">
        <v>71</v>
      </c>
      <c r="E21" s="9"/>
      <c r="F21" s="9">
        <v>-28</v>
      </c>
      <c r="H21" s="8" t="s">
        <v>165</v>
      </c>
      <c r="I21" s="9"/>
      <c r="J21" s="7" t="s">
        <v>71</v>
      </c>
      <c r="K21" s="9"/>
      <c r="L21" s="9">
        <v>-174</v>
      </c>
    </row>
    <row r="22" spans="2:12" x14ac:dyDescent="0.3">
      <c r="B22" s="8" t="s">
        <v>172</v>
      </c>
      <c r="C22" s="9"/>
      <c r="D22" s="7" t="s">
        <v>71</v>
      </c>
      <c r="E22" s="9"/>
      <c r="F22" s="9">
        <v>-39</v>
      </c>
      <c r="H22" s="8" t="s">
        <v>164</v>
      </c>
      <c r="I22" s="9"/>
      <c r="J22" s="7" t="s">
        <v>71</v>
      </c>
      <c r="K22" s="9"/>
      <c r="L22" s="9">
        <v>-28</v>
      </c>
    </row>
    <row r="23" spans="2:12" x14ac:dyDescent="0.3">
      <c r="B23" s="5" t="s">
        <v>25</v>
      </c>
      <c r="C23" s="6"/>
      <c r="D23" s="7" t="s">
        <v>11</v>
      </c>
      <c r="E23" s="6"/>
      <c r="F23" s="6">
        <f>SUM(F15:F22)</f>
        <v>-958</v>
      </c>
      <c r="H23" s="8" t="s">
        <v>172</v>
      </c>
      <c r="I23" s="9"/>
      <c r="J23" s="7" t="s">
        <v>71</v>
      </c>
      <c r="K23" s="9"/>
      <c r="L23" s="9">
        <v>-39</v>
      </c>
    </row>
    <row r="24" spans="2:12" x14ac:dyDescent="0.3">
      <c r="B24" s="5" t="s">
        <v>26</v>
      </c>
      <c r="C24" s="6"/>
      <c r="D24" s="7" t="s">
        <v>11</v>
      </c>
      <c r="E24" s="6"/>
      <c r="F24" s="6">
        <f>SUM(F13,F23)</f>
        <v>8527</v>
      </c>
      <c r="H24" s="5" t="s">
        <v>25</v>
      </c>
      <c r="I24" s="6"/>
      <c r="J24" s="7" t="s">
        <v>11</v>
      </c>
      <c r="K24" s="6"/>
      <c r="L24" s="6">
        <f>SUM(L15:L23)</f>
        <v>-2932</v>
      </c>
    </row>
    <row r="25" spans="2:12" x14ac:dyDescent="0.3">
      <c r="B25" s="8" t="s">
        <v>11</v>
      </c>
      <c r="C25" s="9"/>
      <c r="D25" s="7" t="s">
        <v>11</v>
      </c>
      <c r="E25" s="9"/>
      <c r="F25" s="9"/>
      <c r="H25" s="5" t="s">
        <v>26</v>
      </c>
      <c r="I25" s="6"/>
      <c r="J25" s="7" t="s">
        <v>11</v>
      </c>
      <c r="K25" s="6"/>
      <c r="L25" s="6">
        <f>SUM(L13,L24)</f>
        <v>6553</v>
      </c>
    </row>
    <row r="26" spans="2:12" x14ac:dyDescent="0.3">
      <c r="B26" s="5" t="s">
        <v>27</v>
      </c>
      <c r="C26" s="6"/>
      <c r="D26" s="7" t="s">
        <v>11</v>
      </c>
      <c r="E26" s="6"/>
      <c r="F26" s="6"/>
      <c r="H26" s="8" t="s">
        <v>11</v>
      </c>
      <c r="I26" s="9"/>
      <c r="J26" s="7" t="s">
        <v>11</v>
      </c>
      <c r="K26" s="9"/>
      <c r="L26" s="9"/>
    </row>
    <row r="27" spans="2:12" x14ac:dyDescent="0.3">
      <c r="B27" s="8" t="s">
        <v>28</v>
      </c>
      <c r="C27" s="9">
        <v>-1</v>
      </c>
      <c r="D27" s="7" t="s">
        <v>11</v>
      </c>
      <c r="E27" s="9">
        <v>725</v>
      </c>
      <c r="F27" s="9">
        <f t="shared" ref="F27:F36" si="0">C27*E27</f>
        <v>-725</v>
      </c>
      <c r="H27" s="5" t="s">
        <v>27</v>
      </c>
      <c r="I27" s="6"/>
      <c r="J27" s="7" t="s">
        <v>11</v>
      </c>
      <c r="K27" s="6"/>
      <c r="L27" s="6"/>
    </row>
    <row r="28" spans="2:12" x14ac:dyDescent="0.3">
      <c r="B28" s="8" t="s">
        <v>30</v>
      </c>
      <c r="C28" s="9">
        <v>-30</v>
      </c>
      <c r="D28" s="7" t="s">
        <v>11</v>
      </c>
      <c r="E28" s="9">
        <v>20</v>
      </c>
      <c r="F28" s="9">
        <f t="shared" si="0"/>
        <v>-600</v>
      </c>
      <c r="H28" s="8" t="s">
        <v>28</v>
      </c>
      <c r="I28" s="9">
        <v>-1</v>
      </c>
      <c r="J28" s="7" t="s">
        <v>11</v>
      </c>
      <c r="K28" s="9">
        <v>725</v>
      </c>
      <c r="L28" s="9">
        <f t="shared" ref="L28:L36" si="1">I28*K28</f>
        <v>-725</v>
      </c>
    </row>
    <row r="29" spans="2:12" x14ac:dyDescent="0.3">
      <c r="B29" s="8" t="s">
        <v>163</v>
      </c>
      <c r="C29" s="9">
        <v>-1</v>
      </c>
      <c r="D29" s="7" t="s">
        <v>11</v>
      </c>
      <c r="E29" s="9">
        <v>100</v>
      </c>
      <c r="F29" s="9">
        <f t="shared" si="0"/>
        <v>-100</v>
      </c>
      <c r="H29" s="8" t="s">
        <v>163</v>
      </c>
      <c r="I29" s="9">
        <v>-1</v>
      </c>
      <c r="J29" s="7" t="s">
        <v>11</v>
      </c>
      <c r="K29" s="9">
        <v>100</v>
      </c>
      <c r="L29" s="9">
        <f t="shared" si="1"/>
        <v>-100</v>
      </c>
    </row>
    <row r="30" spans="2:12" x14ac:dyDescent="0.3">
      <c r="B30" s="8" t="s">
        <v>31</v>
      </c>
      <c r="C30" s="9">
        <v>-1</v>
      </c>
      <c r="D30" s="7" t="s">
        <v>11</v>
      </c>
      <c r="E30" s="9">
        <v>400</v>
      </c>
      <c r="F30" s="9">
        <f t="shared" si="0"/>
        <v>-400</v>
      </c>
      <c r="H30" s="8" t="s">
        <v>31</v>
      </c>
      <c r="I30" s="9">
        <v>-1</v>
      </c>
      <c r="J30" s="7" t="s">
        <v>11</v>
      </c>
      <c r="K30" s="9">
        <v>400</v>
      </c>
      <c r="L30" s="9">
        <f t="shared" si="1"/>
        <v>-400</v>
      </c>
    </row>
    <row r="31" spans="2:12" x14ac:dyDescent="0.3">
      <c r="B31" s="8" t="s">
        <v>162</v>
      </c>
      <c r="C31" s="9">
        <v>-3</v>
      </c>
      <c r="D31" s="7" t="s">
        <v>11</v>
      </c>
      <c r="E31" s="9">
        <v>140</v>
      </c>
      <c r="F31" s="9">
        <f t="shared" si="0"/>
        <v>-420</v>
      </c>
      <c r="H31" s="8" t="s">
        <v>162</v>
      </c>
      <c r="I31" s="9">
        <v>-3</v>
      </c>
      <c r="J31" s="7" t="s">
        <v>11</v>
      </c>
      <c r="K31" s="9">
        <v>140</v>
      </c>
      <c r="L31" s="9">
        <f t="shared" si="1"/>
        <v>-420</v>
      </c>
    </row>
    <row r="32" spans="2:12" x14ac:dyDescent="0.3">
      <c r="B32" s="8" t="s">
        <v>33</v>
      </c>
      <c r="C32" s="9">
        <v>-1</v>
      </c>
      <c r="D32" s="7" t="s">
        <v>11</v>
      </c>
      <c r="E32" s="9">
        <v>866</v>
      </c>
      <c r="F32" s="9">
        <f t="shared" si="0"/>
        <v>-866</v>
      </c>
      <c r="H32" s="8" t="s">
        <v>33</v>
      </c>
      <c r="I32" s="9">
        <v>-1</v>
      </c>
      <c r="J32" s="7" t="s">
        <v>11</v>
      </c>
      <c r="K32" s="9">
        <v>866</v>
      </c>
      <c r="L32" s="9">
        <f t="shared" si="1"/>
        <v>-866</v>
      </c>
    </row>
    <row r="33" spans="2:12" x14ac:dyDescent="0.3">
      <c r="B33" s="8" t="s">
        <v>34</v>
      </c>
      <c r="C33" s="9">
        <v>-1</v>
      </c>
      <c r="D33" s="7" t="s">
        <v>11</v>
      </c>
      <c r="E33" s="9">
        <v>394</v>
      </c>
      <c r="F33" s="9">
        <f t="shared" si="0"/>
        <v>-394</v>
      </c>
      <c r="H33" s="8" t="s">
        <v>34</v>
      </c>
      <c r="I33" s="9">
        <v>-1</v>
      </c>
      <c r="J33" s="7" t="s">
        <v>11</v>
      </c>
      <c r="K33" s="9">
        <v>394</v>
      </c>
      <c r="L33" s="9">
        <f t="shared" si="1"/>
        <v>-394</v>
      </c>
    </row>
    <row r="34" spans="2:12" x14ac:dyDescent="0.3">
      <c r="B34" s="8" t="s">
        <v>35</v>
      </c>
      <c r="C34" s="9">
        <v>-6600</v>
      </c>
      <c r="D34" s="7" t="s">
        <v>11</v>
      </c>
      <c r="E34" s="11">
        <v>0.11</v>
      </c>
      <c r="F34" s="9">
        <f t="shared" si="0"/>
        <v>-726</v>
      </c>
      <c r="H34" s="8" t="s">
        <v>35</v>
      </c>
      <c r="I34" s="9">
        <v>-6600</v>
      </c>
      <c r="J34" s="7" t="s">
        <v>11</v>
      </c>
      <c r="K34" s="11">
        <v>0.11</v>
      </c>
      <c r="L34" s="9">
        <f t="shared" si="1"/>
        <v>-726</v>
      </c>
    </row>
    <row r="35" spans="2:12" x14ac:dyDescent="0.3">
      <c r="B35" s="8" t="s">
        <v>36</v>
      </c>
      <c r="C35" s="12">
        <v>-7</v>
      </c>
      <c r="D35" s="7" t="s">
        <v>11</v>
      </c>
      <c r="E35" s="9">
        <v>90</v>
      </c>
      <c r="F35" s="9">
        <f t="shared" si="0"/>
        <v>-630</v>
      </c>
      <c r="H35" s="8" t="s">
        <v>36</v>
      </c>
      <c r="I35" s="12">
        <v>-7</v>
      </c>
      <c r="J35" s="7" t="s">
        <v>11</v>
      </c>
      <c r="K35" s="9">
        <v>90</v>
      </c>
      <c r="L35" s="9">
        <f t="shared" si="1"/>
        <v>-630</v>
      </c>
    </row>
    <row r="36" spans="2:12" x14ac:dyDescent="0.3">
      <c r="B36" s="8" t="s">
        <v>37</v>
      </c>
      <c r="C36" s="9">
        <v>-1</v>
      </c>
      <c r="D36" s="7" t="s">
        <v>11</v>
      </c>
      <c r="E36" s="9">
        <v>244</v>
      </c>
      <c r="F36" s="9">
        <f t="shared" si="0"/>
        <v>-244</v>
      </c>
      <c r="H36" s="8" t="s">
        <v>37</v>
      </c>
      <c r="I36" s="9">
        <v>-1</v>
      </c>
      <c r="J36" s="7" t="s">
        <v>11</v>
      </c>
      <c r="K36" s="9">
        <v>244</v>
      </c>
      <c r="L36" s="9">
        <f t="shared" si="1"/>
        <v>-244</v>
      </c>
    </row>
    <row r="37" spans="2:12" x14ac:dyDescent="0.3">
      <c r="B37" s="8" t="s">
        <v>38</v>
      </c>
      <c r="C37" s="9"/>
      <c r="D37" s="7" t="s">
        <v>11</v>
      </c>
      <c r="E37" s="9"/>
      <c r="F37" s="9">
        <v>-750</v>
      </c>
      <c r="H37" s="8" t="s">
        <v>38</v>
      </c>
      <c r="I37" s="9"/>
      <c r="J37" s="7" t="s">
        <v>11</v>
      </c>
      <c r="K37" s="9"/>
      <c r="L37" s="9">
        <v>-750</v>
      </c>
    </row>
    <row r="38" spans="2:12" x14ac:dyDescent="0.3">
      <c r="B38" s="5" t="s">
        <v>39</v>
      </c>
      <c r="C38" s="6"/>
      <c r="D38" s="7" t="s">
        <v>11</v>
      </c>
      <c r="E38" s="6"/>
      <c r="F38" s="6">
        <f>SUM(F27:F37)</f>
        <v>-5855</v>
      </c>
      <c r="H38" s="5" t="s">
        <v>39</v>
      </c>
      <c r="I38" s="6"/>
      <c r="J38" s="7" t="s">
        <v>11</v>
      </c>
      <c r="K38" s="6"/>
      <c r="L38" s="6">
        <f>SUM(L28:L37)</f>
        <v>-5255</v>
      </c>
    </row>
    <row r="39" spans="2:12" x14ac:dyDescent="0.3">
      <c r="B39" s="8" t="s">
        <v>40</v>
      </c>
      <c r="C39" s="9"/>
      <c r="D39" s="7" t="s">
        <v>11</v>
      </c>
      <c r="E39" s="9"/>
      <c r="F39" s="9">
        <f>SUM(F24,F38)</f>
        <v>2672</v>
      </c>
      <c r="H39" s="8" t="s">
        <v>40</v>
      </c>
      <c r="I39" s="9"/>
      <c r="J39" s="7" t="s">
        <v>11</v>
      </c>
      <c r="K39" s="9"/>
      <c r="L39" s="9">
        <f>SUM(L25,L38)</f>
        <v>1298</v>
      </c>
    </row>
    <row r="40" spans="2:12" x14ac:dyDescent="0.3">
      <c r="B40" s="1"/>
      <c r="C40" s="1"/>
      <c r="D40" s="1"/>
      <c r="E40" s="1"/>
      <c r="F40" s="1"/>
      <c r="H40" s="1"/>
      <c r="I40" s="1"/>
      <c r="J40" s="1"/>
      <c r="K40" s="1"/>
      <c r="L40" s="1"/>
    </row>
    <row r="41" spans="2:12" x14ac:dyDescent="0.3">
      <c r="B41" s="1"/>
      <c r="C41" s="1"/>
      <c r="D41" s="1"/>
      <c r="E41" s="1"/>
      <c r="F41" s="1"/>
      <c r="H41" s="1"/>
      <c r="I41" s="1"/>
      <c r="J41" s="1"/>
      <c r="K41" s="1"/>
      <c r="L41" s="1"/>
    </row>
    <row r="42" spans="2:12" x14ac:dyDescent="0.3">
      <c r="B42" s="1"/>
      <c r="C42" s="1"/>
      <c r="D42" s="1"/>
      <c r="E42" s="1"/>
      <c r="F42" s="1"/>
      <c r="H42" s="1"/>
      <c r="I42" s="1"/>
      <c r="J42" s="1"/>
      <c r="K42" s="1"/>
      <c r="L42" s="1"/>
    </row>
    <row r="43" spans="2:12" x14ac:dyDescent="0.3">
      <c r="B43" s="2" t="s">
        <v>41</v>
      </c>
      <c r="C43" s="1"/>
      <c r="D43" s="1"/>
      <c r="E43" s="1"/>
      <c r="F43" s="1"/>
      <c r="H43" s="2" t="s">
        <v>41</v>
      </c>
      <c r="I43" s="1"/>
      <c r="J43" s="1"/>
      <c r="K43" s="1"/>
      <c r="L43" s="1"/>
    </row>
    <row r="44" spans="2:12" x14ac:dyDescent="0.3">
      <c r="B44" s="1"/>
      <c r="C44" s="1"/>
      <c r="D44" s="1"/>
      <c r="E44" s="1"/>
      <c r="F44" s="1"/>
      <c r="H44" s="1"/>
      <c r="I44" s="1"/>
      <c r="J44" s="1"/>
      <c r="K44" s="1"/>
      <c r="L44" s="1"/>
    </row>
    <row r="45" spans="2:12" x14ac:dyDescent="0.3">
      <c r="B45" s="1" t="s">
        <v>42</v>
      </c>
      <c r="C45" s="1"/>
      <c r="D45" s="1"/>
      <c r="E45" s="1"/>
      <c r="F45" s="1"/>
      <c r="H45" s="1" t="s">
        <v>42</v>
      </c>
      <c r="I45" s="1"/>
      <c r="J45" s="1"/>
      <c r="K45" s="1"/>
      <c r="L45" s="1"/>
    </row>
    <row r="46" spans="2:12" x14ac:dyDescent="0.3">
      <c r="B46" s="2" t="s">
        <v>1</v>
      </c>
      <c r="C46" s="2" t="s">
        <v>2</v>
      </c>
      <c r="D46" s="1"/>
      <c r="E46" s="1"/>
      <c r="F46" s="1"/>
      <c r="H46" s="2" t="s">
        <v>1</v>
      </c>
      <c r="I46" s="2" t="s">
        <v>2</v>
      </c>
      <c r="J46" s="1"/>
      <c r="K46" s="1"/>
      <c r="L46" s="1"/>
    </row>
    <row r="47" spans="2:12" x14ac:dyDescent="0.3">
      <c r="B47" s="2" t="s">
        <v>3</v>
      </c>
      <c r="C47" s="2" t="s">
        <v>133</v>
      </c>
      <c r="D47" s="1"/>
      <c r="E47" s="1"/>
      <c r="F47" s="1"/>
      <c r="H47" s="2" t="s">
        <v>3</v>
      </c>
      <c r="I47" s="2" t="s">
        <v>133</v>
      </c>
      <c r="J47" s="1"/>
      <c r="K47" s="1"/>
      <c r="L47" s="1"/>
    </row>
    <row r="48" spans="2:12" x14ac:dyDescent="0.3">
      <c r="B48" s="2" t="s">
        <v>4</v>
      </c>
      <c r="C48" s="2" t="s">
        <v>157</v>
      </c>
      <c r="D48" s="1"/>
      <c r="E48" s="1"/>
      <c r="F48" s="1"/>
      <c r="H48" s="2" t="s">
        <v>4</v>
      </c>
      <c r="I48" s="2" t="s">
        <v>157</v>
      </c>
      <c r="J48" s="1"/>
      <c r="K48" s="1"/>
      <c r="L48" s="1"/>
    </row>
    <row r="49" spans="2:12" x14ac:dyDescent="0.3">
      <c r="B49" s="2" t="s">
        <v>6</v>
      </c>
      <c r="C49" s="2" t="s">
        <v>361</v>
      </c>
      <c r="D49" s="1"/>
      <c r="E49" s="1"/>
      <c r="F49" s="1"/>
      <c r="H49" s="2" t="s">
        <v>6</v>
      </c>
      <c r="I49" s="2" t="s">
        <v>361</v>
      </c>
      <c r="J49" s="1"/>
      <c r="K49" s="1"/>
      <c r="L49" s="1"/>
    </row>
    <row r="50" spans="2:12" x14ac:dyDescent="0.3">
      <c r="B50" s="2" t="s">
        <v>7</v>
      </c>
      <c r="C50" s="2" t="s">
        <v>8</v>
      </c>
      <c r="D50" s="1"/>
      <c r="E50" s="1"/>
      <c r="F50" s="1"/>
      <c r="H50" s="2" t="s">
        <v>7</v>
      </c>
      <c r="I50" s="2" t="s">
        <v>137</v>
      </c>
      <c r="J50" s="1"/>
      <c r="K50" s="1"/>
      <c r="L50" s="1"/>
    </row>
    <row r="51" spans="2:12" x14ac:dyDescent="0.3">
      <c r="B51" s="1"/>
      <c r="C51" s="1"/>
      <c r="D51" s="1"/>
      <c r="E51" s="1"/>
      <c r="F51" s="1"/>
      <c r="H51" s="1"/>
      <c r="I51" s="1"/>
      <c r="J51" s="1"/>
      <c r="K51" s="1"/>
      <c r="L51" s="1"/>
    </row>
    <row r="52" spans="2:12" x14ac:dyDescent="0.3">
      <c r="B52" s="3" t="s">
        <v>9</v>
      </c>
      <c r="C52" s="4" t="s">
        <v>10</v>
      </c>
      <c r="D52" s="4" t="s">
        <v>11</v>
      </c>
      <c r="E52" s="4" t="s">
        <v>12</v>
      </c>
      <c r="F52" s="4" t="s">
        <v>13</v>
      </c>
      <c r="H52" s="3" t="s">
        <v>9</v>
      </c>
      <c r="I52" s="4" t="s">
        <v>10</v>
      </c>
      <c r="J52" s="4" t="s">
        <v>11</v>
      </c>
      <c r="K52" s="4" t="s">
        <v>12</v>
      </c>
      <c r="L52" s="4" t="s">
        <v>13</v>
      </c>
    </row>
    <row r="53" spans="2:12" x14ac:dyDescent="0.3">
      <c r="B53" s="5" t="s">
        <v>14</v>
      </c>
      <c r="C53" s="6"/>
      <c r="D53" s="7" t="s">
        <v>11</v>
      </c>
      <c r="E53" s="6"/>
      <c r="F53" s="6"/>
      <c r="H53" s="5" t="s">
        <v>14</v>
      </c>
      <c r="I53" s="6"/>
      <c r="J53" s="7" t="s">
        <v>11</v>
      </c>
      <c r="K53" s="6"/>
      <c r="L53" s="6"/>
    </row>
    <row r="54" spans="2:12" x14ac:dyDescent="0.3">
      <c r="B54" s="8" t="s">
        <v>15</v>
      </c>
      <c r="C54" s="9">
        <v>5400</v>
      </c>
      <c r="D54" s="7" t="s">
        <v>16</v>
      </c>
      <c r="E54" s="10">
        <f>Intro_input!$I$24</f>
        <v>1.4</v>
      </c>
      <c r="F54" s="9">
        <f>C54*E54</f>
        <v>7559.9999999999991</v>
      </c>
      <c r="H54" s="8" t="s">
        <v>15</v>
      </c>
      <c r="I54" s="9">
        <v>5400</v>
      </c>
      <c r="J54" s="7" t="s">
        <v>16</v>
      </c>
      <c r="K54" s="10">
        <f>Intro_input!$I$24</f>
        <v>1.4</v>
      </c>
      <c r="L54" s="9">
        <f>I54*K54</f>
        <v>7559.9999999999991</v>
      </c>
    </row>
    <row r="55" spans="2:12" x14ac:dyDescent="0.3">
      <c r="B55" s="8" t="s">
        <v>17</v>
      </c>
      <c r="C55" s="9">
        <v>3500</v>
      </c>
      <c r="D55" s="7" t="s">
        <v>16</v>
      </c>
      <c r="E55" s="10">
        <f>Intro_input!$I$23</f>
        <v>0.55000000000000004</v>
      </c>
      <c r="F55" s="9">
        <f>C55*E55</f>
        <v>1925.0000000000002</v>
      </c>
      <c r="H55" s="8" t="s">
        <v>17</v>
      </c>
      <c r="I55" s="9">
        <v>3500</v>
      </c>
      <c r="J55" s="7" t="s">
        <v>16</v>
      </c>
      <c r="K55" s="10">
        <f>Intro_input!$I$23</f>
        <v>0.55000000000000004</v>
      </c>
      <c r="L55" s="9">
        <f>I55*K55</f>
        <v>1925.0000000000002</v>
      </c>
    </row>
    <row r="56" spans="2:12" x14ac:dyDescent="0.3">
      <c r="B56" s="5" t="s">
        <v>20</v>
      </c>
      <c r="C56" s="6"/>
      <c r="D56" s="7" t="s">
        <v>11</v>
      </c>
      <c r="E56" s="6"/>
      <c r="F56" s="6">
        <f>SUM(F54:F55)</f>
        <v>9485</v>
      </c>
      <c r="H56" s="5" t="s">
        <v>20</v>
      </c>
      <c r="I56" s="6"/>
      <c r="J56" s="7" t="s">
        <v>11</v>
      </c>
      <c r="K56" s="6"/>
      <c r="L56" s="6">
        <f>SUM(L54:L55)</f>
        <v>9485</v>
      </c>
    </row>
    <row r="57" spans="2:12" x14ac:dyDescent="0.3">
      <c r="B57" s="8" t="s">
        <v>11</v>
      </c>
      <c r="C57" s="9"/>
      <c r="D57" s="7" t="s">
        <v>11</v>
      </c>
      <c r="E57" s="9"/>
      <c r="F57" s="9"/>
      <c r="H57" s="8" t="s">
        <v>11</v>
      </c>
      <c r="I57" s="9"/>
      <c r="J57" s="7" t="s">
        <v>11</v>
      </c>
      <c r="K57" s="9"/>
      <c r="L57" s="9"/>
    </row>
    <row r="58" spans="2:12" x14ac:dyDescent="0.3">
      <c r="B58" s="5" t="s">
        <v>21</v>
      </c>
      <c r="C58" s="6"/>
      <c r="D58" s="7" t="s">
        <v>11</v>
      </c>
      <c r="E58" s="6"/>
      <c r="F58" s="6"/>
      <c r="H58" s="5" t="s">
        <v>21</v>
      </c>
      <c r="I58" s="6"/>
      <c r="J58" s="7" t="s">
        <v>11</v>
      </c>
      <c r="K58" s="6"/>
      <c r="L58" s="6"/>
    </row>
    <row r="59" spans="2:12" x14ac:dyDescent="0.3">
      <c r="B59" s="8" t="s">
        <v>22</v>
      </c>
      <c r="C59" s="9">
        <v>-120</v>
      </c>
      <c r="D59" s="7" t="s">
        <v>16</v>
      </c>
      <c r="E59" s="10">
        <v>3.65</v>
      </c>
      <c r="F59" s="9">
        <f>C59*E59</f>
        <v>-438</v>
      </c>
      <c r="H59" s="8" t="s">
        <v>22</v>
      </c>
      <c r="I59" s="9">
        <v>-120</v>
      </c>
      <c r="J59" s="7" t="s">
        <v>16</v>
      </c>
      <c r="K59" s="10">
        <v>3.65</v>
      </c>
      <c r="L59" s="9">
        <f>I59*K59</f>
        <v>-438</v>
      </c>
    </row>
    <row r="60" spans="2:12" x14ac:dyDescent="0.3">
      <c r="B60" s="8" t="s">
        <v>174</v>
      </c>
      <c r="C60" s="9">
        <v>-8</v>
      </c>
      <c r="D60" s="7" t="s">
        <v>16</v>
      </c>
      <c r="E60" s="14">
        <f>Intro_input!$I$17</f>
        <v>10</v>
      </c>
      <c r="F60" s="9">
        <f>C60*E60</f>
        <v>-80</v>
      </c>
      <c r="H60" s="8" t="s">
        <v>174</v>
      </c>
      <c r="I60" s="9">
        <v>-113</v>
      </c>
      <c r="J60" s="7" t="s">
        <v>16</v>
      </c>
      <c r="K60" s="14">
        <f>Intro_input!$I$17</f>
        <v>10</v>
      </c>
      <c r="L60" s="9">
        <f>I60*K60</f>
        <v>-1130</v>
      </c>
    </row>
    <row r="61" spans="2:12" x14ac:dyDescent="0.3">
      <c r="B61" s="8" t="s">
        <v>23</v>
      </c>
      <c r="C61" s="9">
        <v>-30</v>
      </c>
      <c r="D61" s="7" t="s">
        <v>24</v>
      </c>
      <c r="E61" s="10"/>
      <c r="F61" s="9"/>
      <c r="H61" s="8" t="s">
        <v>168</v>
      </c>
      <c r="I61" s="9">
        <v>-24</v>
      </c>
      <c r="J61" s="7" t="s">
        <v>16</v>
      </c>
      <c r="K61" s="14">
        <f>Intro_input!$I$18</f>
        <v>16</v>
      </c>
      <c r="L61" s="9">
        <f>I61*K61</f>
        <v>-384</v>
      </c>
    </row>
    <row r="62" spans="2:12" x14ac:dyDescent="0.3">
      <c r="B62" s="8" t="s">
        <v>166</v>
      </c>
      <c r="C62" s="9"/>
      <c r="D62" s="7" t="s">
        <v>71</v>
      </c>
      <c r="E62" s="9"/>
      <c r="F62" s="9">
        <v>-126</v>
      </c>
      <c r="H62" s="8" t="s">
        <v>167</v>
      </c>
      <c r="I62" s="9">
        <v>-60</v>
      </c>
      <c r="J62" s="7" t="s">
        <v>16</v>
      </c>
      <c r="K62" s="14">
        <f>Intro_input!$I$19</f>
        <v>9</v>
      </c>
      <c r="L62" s="9">
        <f>I62*K62</f>
        <v>-540</v>
      </c>
    </row>
    <row r="63" spans="2:12" x14ac:dyDescent="0.3">
      <c r="B63" s="8" t="s">
        <v>165</v>
      </c>
      <c r="C63" s="9"/>
      <c r="D63" s="7" t="s">
        <v>71</v>
      </c>
      <c r="E63" s="9"/>
      <c r="F63" s="9">
        <v>-174</v>
      </c>
      <c r="H63" s="8" t="s">
        <v>166</v>
      </c>
      <c r="I63" s="9"/>
      <c r="J63" s="7" t="s">
        <v>71</v>
      </c>
      <c r="K63" s="9"/>
      <c r="L63" s="9">
        <v>-126</v>
      </c>
    </row>
    <row r="64" spans="2:12" x14ac:dyDescent="0.3">
      <c r="B64" s="8" t="s">
        <v>164</v>
      </c>
      <c r="C64" s="9"/>
      <c r="D64" s="7" t="s">
        <v>71</v>
      </c>
      <c r="E64" s="9"/>
      <c r="F64" s="9">
        <v>-28</v>
      </c>
      <c r="H64" s="8" t="s">
        <v>165</v>
      </c>
      <c r="I64" s="9"/>
      <c r="J64" s="7" t="s">
        <v>71</v>
      </c>
      <c r="K64" s="9"/>
      <c r="L64" s="9">
        <v>-174</v>
      </c>
    </row>
    <row r="65" spans="2:12" x14ac:dyDescent="0.3">
      <c r="B65" s="8" t="s">
        <v>172</v>
      </c>
      <c r="C65" s="9"/>
      <c r="D65" s="7" t="s">
        <v>71</v>
      </c>
      <c r="E65" s="9"/>
      <c r="F65" s="9">
        <v>-39</v>
      </c>
      <c r="H65" s="8" t="s">
        <v>164</v>
      </c>
      <c r="I65" s="9"/>
      <c r="J65" s="7" t="s">
        <v>71</v>
      </c>
      <c r="K65" s="9"/>
      <c r="L65" s="9">
        <v>-28</v>
      </c>
    </row>
    <row r="66" spans="2:12" x14ac:dyDescent="0.3">
      <c r="B66" s="5" t="s">
        <v>25</v>
      </c>
      <c r="C66" s="6"/>
      <c r="D66" s="7" t="s">
        <v>11</v>
      </c>
      <c r="E66" s="6"/>
      <c r="F66" s="6">
        <f>SUM(F58:F65)</f>
        <v>-885</v>
      </c>
      <c r="H66" s="8" t="s">
        <v>172</v>
      </c>
      <c r="I66" s="9"/>
      <c r="J66" s="7" t="s">
        <v>71</v>
      </c>
      <c r="K66" s="9"/>
      <c r="L66" s="9">
        <v>-39</v>
      </c>
    </row>
    <row r="67" spans="2:12" x14ac:dyDescent="0.3">
      <c r="B67" s="5" t="s">
        <v>26</v>
      </c>
      <c r="C67" s="6"/>
      <c r="D67" s="7" t="s">
        <v>11</v>
      </c>
      <c r="E67" s="6"/>
      <c r="F67" s="6">
        <f>SUM(F56,F66)</f>
        <v>8600</v>
      </c>
      <c r="H67" s="5" t="s">
        <v>25</v>
      </c>
      <c r="I67" s="6"/>
      <c r="J67" s="7" t="s">
        <v>11</v>
      </c>
      <c r="K67" s="6"/>
      <c r="L67" s="6">
        <f>SUM(L58:L66)</f>
        <v>-2859</v>
      </c>
    </row>
    <row r="68" spans="2:12" x14ac:dyDescent="0.3">
      <c r="B68" s="8" t="s">
        <v>11</v>
      </c>
      <c r="C68" s="9"/>
      <c r="D68" s="7" t="s">
        <v>11</v>
      </c>
      <c r="E68" s="9"/>
      <c r="F68" s="9"/>
      <c r="H68" s="5" t="s">
        <v>26</v>
      </c>
      <c r="I68" s="6"/>
      <c r="J68" s="7" t="s">
        <v>11</v>
      </c>
      <c r="K68" s="6"/>
      <c r="L68" s="6">
        <f>SUM(L56,L67)</f>
        <v>6626</v>
      </c>
    </row>
    <row r="69" spans="2:12" x14ac:dyDescent="0.3">
      <c r="B69" s="5" t="s">
        <v>27</v>
      </c>
      <c r="C69" s="6"/>
      <c r="D69" s="7" t="s">
        <v>11</v>
      </c>
      <c r="E69" s="6"/>
      <c r="F69" s="6"/>
      <c r="H69" s="8" t="s">
        <v>11</v>
      </c>
      <c r="I69" s="9"/>
      <c r="J69" s="7" t="s">
        <v>11</v>
      </c>
      <c r="K69" s="9"/>
      <c r="L69" s="9"/>
    </row>
    <row r="70" spans="2:12" x14ac:dyDescent="0.3">
      <c r="B70" s="8" t="s">
        <v>28</v>
      </c>
      <c r="C70" s="9">
        <v>-1</v>
      </c>
      <c r="D70" s="7" t="s">
        <v>11</v>
      </c>
      <c r="E70" s="9">
        <v>725</v>
      </c>
      <c r="F70" s="9">
        <f t="shared" ref="F70:F78" si="2">C70*E70</f>
        <v>-725</v>
      </c>
      <c r="H70" s="5" t="s">
        <v>27</v>
      </c>
      <c r="I70" s="6"/>
      <c r="J70" s="7" t="s">
        <v>11</v>
      </c>
      <c r="K70" s="6"/>
      <c r="L70" s="6"/>
    </row>
    <row r="71" spans="2:12" x14ac:dyDescent="0.3">
      <c r="B71" s="8" t="s">
        <v>30</v>
      </c>
      <c r="C71" s="9">
        <v>-30</v>
      </c>
      <c r="D71" s="7" t="s">
        <v>11</v>
      </c>
      <c r="E71" s="9">
        <v>20</v>
      </c>
      <c r="F71" s="9">
        <f t="shared" si="2"/>
        <v>-600</v>
      </c>
      <c r="H71" s="8" t="s">
        <v>28</v>
      </c>
      <c r="I71" s="9">
        <v>-1</v>
      </c>
      <c r="J71" s="7" t="s">
        <v>11</v>
      </c>
      <c r="K71" s="9">
        <v>725</v>
      </c>
      <c r="L71" s="9">
        <f t="shared" ref="L71:L79" si="3">I71*K71</f>
        <v>-725</v>
      </c>
    </row>
    <row r="72" spans="2:12" x14ac:dyDescent="0.3">
      <c r="B72" s="8" t="s">
        <v>31</v>
      </c>
      <c r="C72" s="9">
        <v>-1</v>
      </c>
      <c r="D72" s="7" t="s">
        <v>11</v>
      </c>
      <c r="E72" s="9">
        <v>400</v>
      </c>
      <c r="F72" s="9">
        <f t="shared" si="2"/>
        <v>-400</v>
      </c>
      <c r="H72" s="8" t="s">
        <v>163</v>
      </c>
      <c r="I72" s="9">
        <v>-1</v>
      </c>
      <c r="J72" s="7" t="s">
        <v>11</v>
      </c>
      <c r="K72" s="9">
        <v>100</v>
      </c>
      <c r="L72" s="9">
        <f t="shared" si="3"/>
        <v>-100</v>
      </c>
    </row>
    <row r="73" spans="2:12" x14ac:dyDescent="0.3">
      <c r="B73" s="8" t="s">
        <v>162</v>
      </c>
      <c r="C73" s="9">
        <v>-2</v>
      </c>
      <c r="D73" s="7" t="s">
        <v>11</v>
      </c>
      <c r="E73" s="9">
        <v>140</v>
      </c>
      <c r="F73" s="9">
        <f t="shared" si="2"/>
        <v>-280</v>
      </c>
      <c r="H73" s="8" t="s">
        <v>31</v>
      </c>
      <c r="I73" s="9">
        <v>-1</v>
      </c>
      <c r="J73" s="7" t="s">
        <v>11</v>
      </c>
      <c r="K73" s="9">
        <v>400</v>
      </c>
      <c r="L73" s="9">
        <f t="shared" si="3"/>
        <v>-400</v>
      </c>
    </row>
    <row r="74" spans="2:12" x14ac:dyDescent="0.3">
      <c r="B74" s="8" t="s">
        <v>33</v>
      </c>
      <c r="C74" s="9">
        <v>-1</v>
      </c>
      <c r="D74" s="7" t="s">
        <v>11</v>
      </c>
      <c r="E74" s="9">
        <v>866</v>
      </c>
      <c r="F74" s="9">
        <f t="shared" si="2"/>
        <v>-866</v>
      </c>
      <c r="H74" s="8" t="s">
        <v>162</v>
      </c>
      <c r="I74" s="9">
        <v>-2</v>
      </c>
      <c r="J74" s="7" t="s">
        <v>11</v>
      </c>
      <c r="K74" s="9">
        <v>140</v>
      </c>
      <c r="L74" s="9">
        <f t="shared" si="3"/>
        <v>-280</v>
      </c>
    </row>
    <row r="75" spans="2:12" x14ac:dyDescent="0.3">
      <c r="B75" s="8" t="s">
        <v>34</v>
      </c>
      <c r="C75" s="9">
        <v>-1</v>
      </c>
      <c r="D75" s="7" t="s">
        <v>11</v>
      </c>
      <c r="E75" s="9">
        <v>394</v>
      </c>
      <c r="F75" s="9">
        <f t="shared" si="2"/>
        <v>-394</v>
      </c>
      <c r="H75" s="8" t="s">
        <v>33</v>
      </c>
      <c r="I75" s="9">
        <v>-1</v>
      </c>
      <c r="J75" s="7" t="s">
        <v>11</v>
      </c>
      <c r="K75" s="9">
        <v>866</v>
      </c>
      <c r="L75" s="9">
        <f t="shared" si="3"/>
        <v>-866</v>
      </c>
    </row>
    <row r="76" spans="2:12" x14ac:dyDescent="0.3">
      <c r="B76" s="8" t="s">
        <v>35</v>
      </c>
      <c r="C76" s="9">
        <v>-6600</v>
      </c>
      <c r="D76" s="7" t="s">
        <v>11</v>
      </c>
      <c r="E76" s="11">
        <v>0.11</v>
      </c>
      <c r="F76" s="9">
        <f t="shared" si="2"/>
        <v>-726</v>
      </c>
      <c r="H76" s="8" t="s">
        <v>34</v>
      </c>
      <c r="I76" s="9">
        <v>-1</v>
      </c>
      <c r="J76" s="7" t="s">
        <v>11</v>
      </c>
      <c r="K76" s="9">
        <v>394</v>
      </c>
      <c r="L76" s="9">
        <f t="shared" si="3"/>
        <v>-394</v>
      </c>
    </row>
    <row r="77" spans="2:12" x14ac:dyDescent="0.3">
      <c r="B77" s="8" t="s">
        <v>36</v>
      </c>
      <c r="C77" s="12">
        <v>-7</v>
      </c>
      <c r="D77" s="7" t="s">
        <v>11</v>
      </c>
      <c r="E77" s="9">
        <v>90</v>
      </c>
      <c r="F77" s="9">
        <f t="shared" si="2"/>
        <v>-630</v>
      </c>
      <c r="H77" s="8" t="s">
        <v>35</v>
      </c>
      <c r="I77" s="9">
        <v>-6600</v>
      </c>
      <c r="J77" s="7" t="s">
        <v>11</v>
      </c>
      <c r="K77" s="11">
        <v>0.11</v>
      </c>
      <c r="L77" s="9">
        <f t="shared" si="3"/>
        <v>-726</v>
      </c>
    </row>
    <row r="78" spans="2:12" x14ac:dyDescent="0.3">
      <c r="B78" s="8" t="s">
        <v>37</v>
      </c>
      <c r="C78" s="9">
        <v>-1</v>
      </c>
      <c r="D78" s="7" t="s">
        <v>11</v>
      </c>
      <c r="E78" s="9">
        <v>244</v>
      </c>
      <c r="F78" s="9">
        <f t="shared" si="2"/>
        <v>-244</v>
      </c>
      <c r="H78" s="8" t="s">
        <v>36</v>
      </c>
      <c r="I78" s="12">
        <v>-7</v>
      </c>
      <c r="J78" s="7" t="s">
        <v>11</v>
      </c>
      <c r="K78" s="9">
        <v>90</v>
      </c>
      <c r="L78" s="9">
        <f t="shared" si="3"/>
        <v>-630</v>
      </c>
    </row>
    <row r="79" spans="2:12" x14ac:dyDescent="0.3">
      <c r="B79" s="8" t="s">
        <v>38</v>
      </c>
      <c r="C79" s="9"/>
      <c r="D79" s="7" t="s">
        <v>11</v>
      </c>
      <c r="E79" s="9"/>
      <c r="F79" s="9">
        <v>-750</v>
      </c>
      <c r="H79" s="8" t="s">
        <v>37</v>
      </c>
      <c r="I79" s="9">
        <v>-1</v>
      </c>
      <c r="J79" s="7" t="s">
        <v>11</v>
      </c>
      <c r="K79" s="9">
        <v>244</v>
      </c>
      <c r="L79" s="9">
        <f t="shared" si="3"/>
        <v>-244</v>
      </c>
    </row>
    <row r="80" spans="2:12" x14ac:dyDescent="0.3">
      <c r="B80" s="5" t="s">
        <v>39</v>
      </c>
      <c r="C80" s="6"/>
      <c r="D80" s="7" t="s">
        <v>11</v>
      </c>
      <c r="E80" s="6"/>
      <c r="F80" s="6">
        <f>SUM(F70:F79)</f>
        <v>-5615</v>
      </c>
      <c r="H80" s="8" t="s">
        <v>38</v>
      </c>
      <c r="I80" s="9"/>
      <c r="J80" s="7" t="s">
        <v>11</v>
      </c>
      <c r="K80" s="9"/>
      <c r="L80" s="9">
        <v>-750</v>
      </c>
    </row>
    <row r="81" spans="2:12" x14ac:dyDescent="0.3">
      <c r="B81" s="8" t="s">
        <v>40</v>
      </c>
      <c r="C81" s="9"/>
      <c r="D81" s="7" t="s">
        <v>11</v>
      </c>
      <c r="E81" s="9"/>
      <c r="F81" s="9">
        <f>SUM(F67,F80)</f>
        <v>2985</v>
      </c>
      <c r="H81" s="5" t="s">
        <v>39</v>
      </c>
      <c r="I81" s="6"/>
      <c r="J81" s="7" t="s">
        <v>11</v>
      </c>
      <c r="K81" s="6"/>
      <c r="L81" s="6">
        <f>SUM(L71:L80)</f>
        <v>-5115</v>
      </c>
    </row>
    <row r="82" spans="2:12" x14ac:dyDescent="0.3">
      <c r="B82" s="1"/>
      <c r="C82" s="1"/>
      <c r="D82" s="1"/>
      <c r="E82" s="1"/>
      <c r="F82" s="1"/>
      <c r="H82" s="8" t="s">
        <v>40</v>
      </c>
      <c r="I82" s="9"/>
      <c r="J82" s="7" t="s">
        <v>11</v>
      </c>
      <c r="K82" s="9"/>
      <c r="L82" s="9">
        <f>SUM(L68,L81)</f>
        <v>1511</v>
      </c>
    </row>
    <row r="83" spans="2:12" x14ac:dyDescent="0.3">
      <c r="B83" s="1"/>
      <c r="C83" s="1"/>
      <c r="D83" s="1"/>
      <c r="E83" s="1"/>
      <c r="F83" s="1"/>
      <c r="H83" s="1"/>
      <c r="I83" s="1"/>
      <c r="J83" s="1"/>
      <c r="K83" s="1"/>
      <c r="L83" s="1"/>
    </row>
    <row r="84" spans="2:12" x14ac:dyDescent="0.3">
      <c r="B84" s="1"/>
      <c r="C84" s="1"/>
      <c r="D84" s="1"/>
      <c r="E84" s="1"/>
      <c r="F84" s="1"/>
      <c r="H84" s="1"/>
      <c r="I84" s="1"/>
      <c r="J84" s="1"/>
      <c r="K84" s="1"/>
      <c r="L84" s="1"/>
    </row>
    <row r="85" spans="2:12" x14ac:dyDescent="0.3">
      <c r="B85" s="2" t="s">
        <v>41</v>
      </c>
      <c r="C85" s="1"/>
      <c r="D85" s="1"/>
      <c r="E85" s="1"/>
      <c r="F85" s="1"/>
      <c r="H85" s="1"/>
      <c r="I85" s="1"/>
      <c r="J85" s="1"/>
      <c r="K85" s="1"/>
      <c r="L85" s="1"/>
    </row>
    <row r="86" spans="2:12" x14ac:dyDescent="0.3">
      <c r="B86" s="1"/>
      <c r="C86" s="1"/>
      <c r="D86" s="1"/>
      <c r="E86" s="1"/>
      <c r="F86" s="1"/>
      <c r="H86" s="2" t="s">
        <v>41</v>
      </c>
      <c r="I86" s="1"/>
      <c r="J86" s="1"/>
      <c r="K86" s="1"/>
      <c r="L86" s="1"/>
    </row>
    <row r="87" spans="2:12" x14ac:dyDescent="0.3">
      <c r="B87" s="1" t="s">
        <v>43</v>
      </c>
      <c r="C87" s="1"/>
      <c r="D87" s="1"/>
      <c r="E87" s="1"/>
      <c r="F87" s="1"/>
      <c r="H87" s="1"/>
      <c r="I87" s="1"/>
      <c r="J87" s="1"/>
      <c r="K87" s="1"/>
      <c r="L87" s="1"/>
    </row>
    <row r="88" spans="2:12" x14ac:dyDescent="0.3">
      <c r="B88" s="2" t="s">
        <v>1</v>
      </c>
      <c r="C88" s="2" t="s">
        <v>2</v>
      </c>
      <c r="D88" s="1"/>
      <c r="E88" s="1"/>
      <c r="F88" s="1"/>
      <c r="H88" s="1" t="s">
        <v>43</v>
      </c>
      <c r="I88" s="1"/>
      <c r="J88" s="1"/>
      <c r="K88" s="1"/>
      <c r="L88" s="1"/>
    </row>
    <row r="89" spans="2:12" x14ac:dyDescent="0.3">
      <c r="B89" s="2" t="s">
        <v>3</v>
      </c>
      <c r="C89" s="2" t="s">
        <v>133</v>
      </c>
      <c r="D89" s="1"/>
      <c r="E89" s="1"/>
      <c r="F89" s="1"/>
      <c r="H89" s="2" t="s">
        <v>1</v>
      </c>
      <c r="I89" s="2" t="s">
        <v>2</v>
      </c>
      <c r="J89" s="1"/>
      <c r="K89" s="1"/>
      <c r="L89" s="1"/>
    </row>
    <row r="90" spans="2:12" x14ac:dyDescent="0.3">
      <c r="B90" s="2" t="s">
        <v>4</v>
      </c>
      <c r="C90" s="2" t="s">
        <v>157</v>
      </c>
      <c r="D90" s="1"/>
      <c r="E90" s="1"/>
      <c r="F90" s="1"/>
      <c r="H90" s="2" t="s">
        <v>3</v>
      </c>
      <c r="I90" s="2" t="s">
        <v>133</v>
      </c>
      <c r="J90" s="1"/>
      <c r="K90" s="1"/>
      <c r="L90" s="1"/>
    </row>
    <row r="91" spans="2:12" x14ac:dyDescent="0.3">
      <c r="B91" s="2" t="s">
        <v>6</v>
      </c>
      <c r="C91" s="2" t="s">
        <v>361</v>
      </c>
      <c r="D91" s="1"/>
      <c r="E91" s="1"/>
      <c r="F91" s="1"/>
      <c r="H91" s="2" t="s">
        <v>4</v>
      </c>
      <c r="I91" s="2" t="s">
        <v>157</v>
      </c>
      <c r="J91" s="1"/>
      <c r="K91" s="1"/>
      <c r="L91" s="1"/>
    </row>
    <row r="92" spans="2:12" x14ac:dyDescent="0.3">
      <c r="B92" s="2" t="s">
        <v>7</v>
      </c>
      <c r="C92" s="2" t="s">
        <v>8</v>
      </c>
      <c r="D92" s="1"/>
      <c r="E92" s="1"/>
      <c r="F92" s="1"/>
      <c r="H92" s="2" t="s">
        <v>6</v>
      </c>
      <c r="I92" s="2" t="s">
        <v>361</v>
      </c>
      <c r="J92" s="1"/>
      <c r="K92" s="1"/>
      <c r="L92" s="1"/>
    </row>
    <row r="93" spans="2:12" x14ac:dyDescent="0.3">
      <c r="B93" s="1"/>
      <c r="C93" s="1"/>
      <c r="D93" s="1"/>
      <c r="E93" s="1"/>
      <c r="F93" s="1"/>
      <c r="H93" s="2" t="s">
        <v>7</v>
      </c>
      <c r="I93" s="2" t="s">
        <v>137</v>
      </c>
      <c r="J93" s="1"/>
      <c r="K93" s="1"/>
      <c r="L93" s="1"/>
    </row>
    <row r="94" spans="2:12" x14ac:dyDescent="0.3">
      <c r="B94" s="3" t="s">
        <v>9</v>
      </c>
      <c r="C94" s="4" t="s">
        <v>10</v>
      </c>
      <c r="D94" s="4" t="s">
        <v>11</v>
      </c>
      <c r="E94" s="4" t="s">
        <v>12</v>
      </c>
      <c r="F94" s="4" t="s">
        <v>13</v>
      </c>
      <c r="H94" s="1"/>
      <c r="I94" s="1"/>
      <c r="J94" s="1"/>
      <c r="K94" s="1"/>
      <c r="L94" s="1"/>
    </row>
    <row r="95" spans="2:12" x14ac:dyDescent="0.3">
      <c r="B95" s="1"/>
      <c r="C95" s="1"/>
      <c r="D95" s="1"/>
      <c r="E95" s="1"/>
      <c r="F95" s="1"/>
      <c r="H95" s="3" t="s">
        <v>9</v>
      </c>
      <c r="I95" s="4" t="s">
        <v>10</v>
      </c>
      <c r="J95" s="4" t="s">
        <v>11</v>
      </c>
      <c r="K95" s="4" t="s">
        <v>12</v>
      </c>
      <c r="L95" s="4" t="s">
        <v>13</v>
      </c>
    </row>
    <row r="96" spans="2:12" x14ac:dyDescent="0.3">
      <c r="B96" s="2" t="s">
        <v>191</v>
      </c>
      <c r="C96" s="1"/>
      <c r="D96" s="1"/>
      <c r="E96" s="1"/>
      <c r="F96" s="1"/>
      <c r="H96" s="5" t="s">
        <v>14</v>
      </c>
      <c r="I96" s="6"/>
      <c r="J96" s="7" t="s">
        <v>11</v>
      </c>
      <c r="K96" s="6"/>
      <c r="L96" s="6"/>
    </row>
    <row r="97" spans="2:12" x14ac:dyDescent="0.3">
      <c r="B97" s="1"/>
      <c r="C97" s="1"/>
      <c r="D97" s="1"/>
      <c r="E97" s="1"/>
      <c r="F97" s="1"/>
      <c r="H97" s="8" t="s">
        <v>15</v>
      </c>
      <c r="I97" s="9">
        <v>5400</v>
      </c>
      <c r="J97" s="7" t="s">
        <v>16</v>
      </c>
      <c r="K97" s="10">
        <f>Intro_input!I25</f>
        <v>1.8</v>
      </c>
      <c r="L97" s="9">
        <f>I97*K97</f>
        <v>9720</v>
      </c>
    </row>
    <row r="98" spans="2:12" x14ac:dyDescent="0.3">
      <c r="B98" s="2" t="s">
        <v>41</v>
      </c>
      <c r="C98" s="1"/>
      <c r="D98" s="1"/>
      <c r="E98" s="1"/>
      <c r="F98" s="1"/>
      <c r="H98" s="8" t="s">
        <v>17</v>
      </c>
      <c r="I98" s="9">
        <v>3500</v>
      </c>
      <c r="J98" s="7" t="s">
        <v>16</v>
      </c>
      <c r="K98" s="10">
        <f>Intro_input!$I$23</f>
        <v>0.55000000000000004</v>
      </c>
      <c r="L98" s="9">
        <f>I98*K98</f>
        <v>1925.0000000000002</v>
      </c>
    </row>
    <row r="99" spans="2:12" x14ac:dyDescent="0.3">
      <c r="B99" s="1"/>
      <c r="C99" s="1"/>
      <c r="D99" s="1"/>
      <c r="E99" s="1"/>
      <c r="F99" s="1"/>
      <c r="H99" s="5" t="s">
        <v>20</v>
      </c>
      <c r="I99" s="6"/>
      <c r="J99" s="7" t="s">
        <v>11</v>
      </c>
      <c r="K99" s="6"/>
      <c r="L99" s="6">
        <f>SUM(L97:L98)</f>
        <v>11645</v>
      </c>
    </row>
    <row r="100" spans="2:12" x14ac:dyDescent="0.3">
      <c r="B100" s="1" t="s">
        <v>45</v>
      </c>
      <c r="C100" s="1"/>
      <c r="D100" s="1"/>
      <c r="E100" s="1"/>
      <c r="F100" s="1"/>
      <c r="H100" s="8" t="s">
        <v>11</v>
      </c>
      <c r="I100" s="9"/>
      <c r="J100" s="7" t="s">
        <v>11</v>
      </c>
      <c r="K100" s="9"/>
      <c r="L100" s="9"/>
    </row>
    <row r="101" spans="2:12" x14ac:dyDescent="0.3">
      <c r="B101" s="2" t="s">
        <v>1</v>
      </c>
      <c r="C101" s="2" t="s">
        <v>2</v>
      </c>
      <c r="D101" s="1"/>
      <c r="E101" s="1"/>
      <c r="F101" s="1"/>
      <c r="H101" s="5" t="s">
        <v>21</v>
      </c>
      <c r="I101" s="6"/>
      <c r="J101" s="7" t="s">
        <v>11</v>
      </c>
      <c r="K101" s="6"/>
      <c r="L101" s="6"/>
    </row>
    <row r="102" spans="2:12" x14ac:dyDescent="0.3">
      <c r="B102" s="2" t="s">
        <v>3</v>
      </c>
      <c r="C102" s="2" t="s">
        <v>133</v>
      </c>
      <c r="D102" s="1"/>
      <c r="E102" s="1"/>
      <c r="F102" s="1"/>
      <c r="H102" s="8" t="s">
        <v>22</v>
      </c>
      <c r="I102" s="9">
        <v>-140</v>
      </c>
      <c r="J102" s="7" t="s">
        <v>16</v>
      </c>
      <c r="K102" s="10">
        <v>3.9</v>
      </c>
      <c r="L102" s="9">
        <f>I102*K102</f>
        <v>-546</v>
      </c>
    </row>
    <row r="103" spans="2:12" x14ac:dyDescent="0.3">
      <c r="B103" s="2" t="s">
        <v>4</v>
      </c>
      <c r="C103" s="2" t="s">
        <v>157</v>
      </c>
      <c r="D103" s="1"/>
      <c r="E103" s="1"/>
      <c r="F103" s="1"/>
      <c r="H103" s="8" t="s">
        <v>174</v>
      </c>
      <c r="I103" s="9">
        <v>-113</v>
      </c>
      <c r="J103" s="7" t="s">
        <v>16</v>
      </c>
      <c r="K103" s="14">
        <f>Intro_input!$I$17</f>
        <v>10</v>
      </c>
      <c r="L103" s="9">
        <f>I103*K103</f>
        <v>-1130</v>
      </c>
    </row>
    <row r="104" spans="2:12" x14ac:dyDescent="0.3">
      <c r="B104" s="2" t="s">
        <v>6</v>
      </c>
      <c r="C104" s="2" t="s">
        <v>361</v>
      </c>
      <c r="D104" s="1"/>
      <c r="E104" s="1"/>
      <c r="F104" s="1"/>
      <c r="H104" s="8" t="s">
        <v>168</v>
      </c>
      <c r="I104" s="9">
        <v>-24</v>
      </c>
      <c r="J104" s="7" t="s">
        <v>16</v>
      </c>
      <c r="K104" s="14">
        <f>Intro_input!$I$18</f>
        <v>16</v>
      </c>
      <c r="L104" s="9">
        <f>I104*K104</f>
        <v>-384</v>
      </c>
    </row>
    <row r="105" spans="2:12" x14ac:dyDescent="0.3">
      <c r="B105" s="2" t="s">
        <v>7</v>
      </c>
      <c r="C105" s="2" t="s">
        <v>8</v>
      </c>
      <c r="D105" s="1"/>
      <c r="E105" s="1"/>
      <c r="F105" s="1"/>
      <c r="H105" s="8" t="s">
        <v>167</v>
      </c>
      <c r="I105" s="9">
        <v>-60</v>
      </c>
      <c r="J105" s="7" t="s">
        <v>16</v>
      </c>
      <c r="K105" s="14">
        <f>Intro_input!$I$19</f>
        <v>9</v>
      </c>
      <c r="L105" s="9">
        <f>I105*K105</f>
        <v>-540</v>
      </c>
    </row>
    <row r="106" spans="2:12" x14ac:dyDescent="0.3">
      <c r="B106" s="1"/>
      <c r="C106" s="1"/>
      <c r="D106" s="1"/>
      <c r="E106" s="1"/>
      <c r="F106" s="1"/>
      <c r="H106" s="8" t="s">
        <v>166</v>
      </c>
      <c r="I106" s="9"/>
      <c r="J106" s="7" t="s">
        <v>71</v>
      </c>
      <c r="K106" s="9"/>
      <c r="L106" s="9">
        <v>-126</v>
      </c>
    </row>
    <row r="107" spans="2:12" x14ac:dyDescent="0.3">
      <c r="B107" s="3" t="s">
        <v>9</v>
      </c>
      <c r="C107" s="4" t="s">
        <v>10</v>
      </c>
      <c r="D107" s="4" t="s">
        <v>11</v>
      </c>
      <c r="E107" s="4" t="s">
        <v>12</v>
      </c>
      <c r="F107" s="4" t="s">
        <v>13</v>
      </c>
      <c r="H107" s="8" t="s">
        <v>165</v>
      </c>
      <c r="I107" s="9"/>
      <c r="J107" s="7" t="s">
        <v>71</v>
      </c>
      <c r="K107" s="9"/>
      <c r="L107" s="9">
        <v>-174</v>
      </c>
    </row>
    <row r="108" spans="2:12" x14ac:dyDescent="0.3">
      <c r="B108" s="5" t="s">
        <v>14</v>
      </c>
      <c r="C108" s="6"/>
      <c r="D108" s="7" t="s">
        <v>11</v>
      </c>
      <c r="E108" s="6"/>
      <c r="F108" s="6"/>
      <c r="H108" s="8" t="s">
        <v>164</v>
      </c>
      <c r="I108" s="9"/>
      <c r="J108" s="7" t="s">
        <v>71</v>
      </c>
      <c r="K108" s="9"/>
      <c r="L108" s="9">
        <v>-28</v>
      </c>
    </row>
    <row r="109" spans="2:12" x14ac:dyDescent="0.3">
      <c r="B109" s="8" t="s">
        <v>46</v>
      </c>
      <c r="C109" s="9">
        <v>6200</v>
      </c>
      <c r="D109" s="7" t="s">
        <v>16</v>
      </c>
      <c r="E109" s="10">
        <f>Intro_input!$I$24</f>
        <v>1.4</v>
      </c>
      <c r="F109" s="9">
        <f>C109*E109</f>
        <v>8680</v>
      </c>
      <c r="H109" s="8" t="s">
        <v>172</v>
      </c>
      <c r="I109" s="9"/>
      <c r="J109" s="7" t="s">
        <v>71</v>
      </c>
      <c r="K109" s="9"/>
      <c r="L109" s="9">
        <v>-39</v>
      </c>
    </row>
    <row r="110" spans="2:12" x14ac:dyDescent="0.3">
      <c r="B110" s="8" t="s">
        <v>17</v>
      </c>
      <c r="C110" s="9">
        <v>3900</v>
      </c>
      <c r="D110" s="7" t="s">
        <v>16</v>
      </c>
      <c r="E110" s="10">
        <f>Intro_input!$I$23</f>
        <v>0.55000000000000004</v>
      </c>
      <c r="F110" s="9">
        <f>C110*E110</f>
        <v>2145</v>
      </c>
      <c r="H110" s="5" t="s">
        <v>25</v>
      </c>
      <c r="I110" s="6"/>
      <c r="J110" s="7" t="s">
        <v>11</v>
      </c>
      <c r="K110" s="6"/>
      <c r="L110" s="6">
        <f>SUM(L101:L109)</f>
        <v>-2967</v>
      </c>
    </row>
    <row r="111" spans="2:12" x14ac:dyDescent="0.3">
      <c r="B111" s="5" t="s">
        <v>20</v>
      </c>
      <c r="C111" s="6"/>
      <c r="D111" s="7" t="s">
        <v>11</v>
      </c>
      <c r="E111" s="6"/>
      <c r="F111" s="6">
        <f>SUM(F109:F110)</f>
        <v>10825</v>
      </c>
      <c r="H111" s="5" t="s">
        <v>26</v>
      </c>
      <c r="I111" s="6"/>
      <c r="J111" s="7" t="s">
        <v>11</v>
      </c>
      <c r="K111" s="6"/>
      <c r="L111" s="6">
        <f>SUM(L99,L110)</f>
        <v>8678</v>
      </c>
    </row>
    <row r="112" spans="2:12" x14ac:dyDescent="0.3">
      <c r="B112" s="8" t="s">
        <v>11</v>
      </c>
      <c r="C112" s="9"/>
      <c r="D112" s="7" t="s">
        <v>11</v>
      </c>
      <c r="E112" s="9"/>
      <c r="F112" s="9"/>
      <c r="H112" s="8" t="s">
        <v>11</v>
      </c>
      <c r="I112" s="9"/>
      <c r="J112" s="7" t="s">
        <v>11</v>
      </c>
      <c r="K112" s="9"/>
      <c r="L112" s="9"/>
    </row>
    <row r="113" spans="2:12" x14ac:dyDescent="0.3">
      <c r="B113" s="5" t="s">
        <v>21</v>
      </c>
      <c r="C113" s="6"/>
      <c r="D113" s="7" t="s">
        <v>11</v>
      </c>
      <c r="E113" s="6"/>
      <c r="F113" s="6"/>
      <c r="H113" s="5" t="s">
        <v>27</v>
      </c>
      <c r="I113" s="6"/>
      <c r="J113" s="7" t="s">
        <v>11</v>
      </c>
      <c r="K113" s="6"/>
      <c r="L113" s="6"/>
    </row>
    <row r="114" spans="2:12" x14ac:dyDescent="0.3">
      <c r="B114" s="8" t="s">
        <v>22</v>
      </c>
      <c r="C114" s="9">
        <v>-160</v>
      </c>
      <c r="D114" s="7" t="s">
        <v>16</v>
      </c>
      <c r="E114" s="10">
        <v>3.5</v>
      </c>
      <c r="F114" s="9">
        <f>C114*E114</f>
        <v>-560</v>
      </c>
      <c r="H114" s="8" t="s">
        <v>28</v>
      </c>
      <c r="I114" s="9">
        <v>-1</v>
      </c>
      <c r="J114" s="7" t="s">
        <v>11</v>
      </c>
      <c r="K114" s="9">
        <v>725</v>
      </c>
      <c r="L114" s="9">
        <f t="shared" ref="L114:L122" si="4">I114*K114</f>
        <v>-725</v>
      </c>
    </row>
    <row r="115" spans="2:12" x14ac:dyDescent="0.3">
      <c r="B115" s="8" t="s">
        <v>174</v>
      </c>
      <c r="C115" s="9">
        <v>-4</v>
      </c>
      <c r="D115" s="7" t="s">
        <v>16</v>
      </c>
      <c r="E115" s="14">
        <f>Intro_input!$I$17</f>
        <v>10</v>
      </c>
      <c r="F115" s="9">
        <f>C115*E115</f>
        <v>-40</v>
      </c>
      <c r="H115" s="8" t="s">
        <v>163</v>
      </c>
      <c r="I115" s="9">
        <v>-1</v>
      </c>
      <c r="J115" s="7" t="s">
        <v>11</v>
      </c>
      <c r="K115" s="9">
        <v>100</v>
      </c>
      <c r="L115" s="9">
        <f t="shared" si="4"/>
        <v>-100</v>
      </c>
    </row>
    <row r="116" spans="2:12" x14ac:dyDescent="0.3">
      <c r="B116" s="8" t="s">
        <v>23</v>
      </c>
      <c r="C116" s="9">
        <v>-30</v>
      </c>
      <c r="D116" s="7" t="s">
        <v>24</v>
      </c>
      <c r="E116" s="10"/>
      <c r="F116" s="9"/>
      <c r="H116" s="8" t="s">
        <v>31</v>
      </c>
      <c r="I116" s="9">
        <v>-1</v>
      </c>
      <c r="J116" s="7" t="s">
        <v>11</v>
      </c>
      <c r="K116" s="9">
        <v>400</v>
      </c>
      <c r="L116" s="9">
        <f t="shared" si="4"/>
        <v>-400</v>
      </c>
    </row>
    <row r="117" spans="2:12" x14ac:dyDescent="0.3">
      <c r="B117" s="8" t="s">
        <v>166</v>
      </c>
      <c r="C117" s="9"/>
      <c r="D117" s="7" t="s">
        <v>71</v>
      </c>
      <c r="E117" s="9"/>
      <c r="F117" s="9">
        <v>-312</v>
      </c>
      <c r="H117" s="8" t="s">
        <v>162</v>
      </c>
      <c r="I117" s="9">
        <v>-3</v>
      </c>
      <c r="J117" s="7" t="s">
        <v>11</v>
      </c>
      <c r="K117" s="9">
        <v>140</v>
      </c>
      <c r="L117" s="9">
        <f t="shared" si="4"/>
        <v>-420</v>
      </c>
    </row>
    <row r="118" spans="2:12" x14ac:dyDescent="0.3">
      <c r="B118" s="8" t="s">
        <v>165</v>
      </c>
      <c r="C118" s="9"/>
      <c r="D118" s="7" t="s">
        <v>71</v>
      </c>
      <c r="E118" s="9"/>
      <c r="F118" s="9">
        <v>-227</v>
      </c>
      <c r="H118" s="8" t="s">
        <v>33</v>
      </c>
      <c r="I118" s="9">
        <v>-1</v>
      </c>
      <c r="J118" s="7" t="s">
        <v>11</v>
      </c>
      <c r="K118" s="9">
        <v>866</v>
      </c>
      <c r="L118" s="9">
        <f t="shared" si="4"/>
        <v>-866</v>
      </c>
    </row>
    <row r="119" spans="2:12" x14ac:dyDescent="0.3">
      <c r="B119" s="8" t="s">
        <v>164</v>
      </c>
      <c r="C119" s="9"/>
      <c r="D119" s="7" t="s">
        <v>71</v>
      </c>
      <c r="E119" s="9"/>
      <c r="F119" s="9">
        <v>-48</v>
      </c>
      <c r="H119" s="8" t="s">
        <v>34</v>
      </c>
      <c r="I119" s="9">
        <v>-1</v>
      </c>
      <c r="J119" s="7" t="s">
        <v>11</v>
      </c>
      <c r="K119" s="9">
        <v>394</v>
      </c>
      <c r="L119" s="9">
        <f t="shared" si="4"/>
        <v>-394</v>
      </c>
    </row>
    <row r="120" spans="2:12" x14ac:dyDescent="0.3">
      <c r="B120" s="8" t="s">
        <v>172</v>
      </c>
      <c r="C120" s="9"/>
      <c r="D120" s="7" t="s">
        <v>71</v>
      </c>
      <c r="E120" s="9"/>
      <c r="F120" s="9">
        <v>-140</v>
      </c>
      <c r="H120" s="8" t="s">
        <v>35</v>
      </c>
      <c r="I120" s="9">
        <v>-6600</v>
      </c>
      <c r="J120" s="7" t="s">
        <v>11</v>
      </c>
      <c r="K120" s="11">
        <v>0.11</v>
      </c>
      <c r="L120" s="9">
        <f t="shared" si="4"/>
        <v>-726</v>
      </c>
    </row>
    <row r="121" spans="2:12" x14ac:dyDescent="0.3">
      <c r="B121" s="5" t="s">
        <v>25</v>
      </c>
      <c r="C121" s="6"/>
      <c r="D121" s="7" t="s">
        <v>11</v>
      </c>
      <c r="E121" s="6"/>
      <c r="F121" s="6">
        <f>SUM(F113:F120)</f>
        <v>-1327</v>
      </c>
      <c r="H121" s="8" t="s">
        <v>36</v>
      </c>
      <c r="I121" s="12">
        <v>-7</v>
      </c>
      <c r="J121" s="7" t="s">
        <v>11</v>
      </c>
      <c r="K121" s="9">
        <v>90</v>
      </c>
      <c r="L121" s="9">
        <f t="shared" si="4"/>
        <v>-630</v>
      </c>
    </row>
    <row r="122" spans="2:12" x14ac:dyDescent="0.3">
      <c r="B122" s="5" t="s">
        <v>26</v>
      </c>
      <c r="C122" s="6"/>
      <c r="D122" s="7" t="s">
        <v>11</v>
      </c>
      <c r="E122" s="6"/>
      <c r="F122" s="6">
        <f>SUM(F111,F121)</f>
        <v>9498</v>
      </c>
      <c r="H122" s="8" t="s">
        <v>37</v>
      </c>
      <c r="I122" s="9">
        <v>-1</v>
      </c>
      <c r="J122" s="7" t="s">
        <v>11</v>
      </c>
      <c r="K122" s="9">
        <v>244</v>
      </c>
      <c r="L122" s="9">
        <f t="shared" si="4"/>
        <v>-244</v>
      </c>
    </row>
    <row r="123" spans="2:12" x14ac:dyDescent="0.3">
      <c r="B123" s="8" t="s">
        <v>11</v>
      </c>
      <c r="C123" s="9"/>
      <c r="D123" s="7" t="s">
        <v>11</v>
      </c>
      <c r="E123" s="9"/>
      <c r="F123" s="9"/>
      <c r="H123" s="8" t="s">
        <v>38</v>
      </c>
      <c r="I123" s="9"/>
      <c r="J123" s="7" t="s">
        <v>11</v>
      </c>
      <c r="K123" s="9"/>
      <c r="L123" s="9">
        <v>-750</v>
      </c>
    </row>
    <row r="124" spans="2:12" x14ac:dyDescent="0.3">
      <c r="B124" s="5" t="s">
        <v>27</v>
      </c>
      <c r="C124" s="6"/>
      <c r="D124" s="7" t="s">
        <v>11</v>
      </c>
      <c r="E124" s="6"/>
      <c r="F124" s="6"/>
      <c r="H124" s="5" t="s">
        <v>39</v>
      </c>
      <c r="I124" s="6"/>
      <c r="J124" s="7" t="s">
        <v>11</v>
      </c>
      <c r="K124" s="6"/>
      <c r="L124" s="6">
        <f>SUM(L114:L123)</f>
        <v>-5255</v>
      </c>
    </row>
    <row r="125" spans="2:12" x14ac:dyDescent="0.3">
      <c r="B125" s="8" t="s">
        <v>28</v>
      </c>
      <c r="C125" s="9">
        <v>-1</v>
      </c>
      <c r="D125" s="7" t="s">
        <v>11</v>
      </c>
      <c r="E125" s="9">
        <v>725</v>
      </c>
      <c r="F125" s="9">
        <f t="shared" ref="F125:F134" si="5">C125*E125</f>
        <v>-725</v>
      </c>
      <c r="H125" s="8" t="s">
        <v>40</v>
      </c>
      <c r="I125" s="9"/>
      <c r="J125" s="7" t="s">
        <v>11</v>
      </c>
      <c r="K125" s="9"/>
      <c r="L125" s="9">
        <f>SUM(L111,L124)</f>
        <v>3423</v>
      </c>
    </row>
    <row r="126" spans="2:12" x14ac:dyDescent="0.3">
      <c r="B126" s="8" t="s">
        <v>30</v>
      </c>
      <c r="C126" s="9">
        <v>-30</v>
      </c>
      <c r="D126" s="7" t="s">
        <v>11</v>
      </c>
      <c r="E126" s="9">
        <v>20</v>
      </c>
      <c r="F126" s="9">
        <f t="shared" si="5"/>
        <v>-600</v>
      </c>
      <c r="H126" s="1"/>
      <c r="I126" s="1"/>
      <c r="J126" s="1"/>
      <c r="K126" s="1"/>
      <c r="L126" s="1"/>
    </row>
    <row r="127" spans="2:12" x14ac:dyDescent="0.3">
      <c r="B127" s="8" t="s">
        <v>163</v>
      </c>
      <c r="C127" s="9">
        <v>-1</v>
      </c>
      <c r="D127" s="7" t="s">
        <v>11</v>
      </c>
      <c r="E127" s="9">
        <v>100</v>
      </c>
      <c r="F127" s="9">
        <f t="shared" si="5"/>
        <v>-100</v>
      </c>
      <c r="H127" s="1"/>
      <c r="I127" s="1"/>
      <c r="J127" s="1"/>
      <c r="K127" s="1"/>
      <c r="L127" s="1"/>
    </row>
    <row r="128" spans="2:12" x14ac:dyDescent="0.3">
      <c r="B128" s="8" t="s">
        <v>31</v>
      </c>
      <c r="C128" s="9">
        <v>-1</v>
      </c>
      <c r="D128" s="7" t="s">
        <v>11</v>
      </c>
      <c r="E128" s="9">
        <v>400</v>
      </c>
      <c r="F128" s="9">
        <f t="shared" si="5"/>
        <v>-400</v>
      </c>
      <c r="H128" s="1"/>
      <c r="I128" s="1"/>
      <c r="J128" s="1"/>
      <c r="K128" s="1"/>
      <c r="L128" s="1"/>
    </row>
    <row r="129" spans="2:12" x14ac:dyDescent="0.3">
      <c r="B129" s="8" t="s">
        <v>162</v>
      </c>
      <c r="C129" s="9">
        <v>-4</v>
      </c>
      <c r="D129" s="7" t="s">
        <v>11</v>
      </c>
      <c r="E129" s="9">
        <v>140</v>
      </c>
      <c r="F129" s="9">
        <f t="shared" si="5"/>
        <v>-560</v>
      </c>
      <c r="H129" s="2" t="s">
        <v>41</v>
      </c>
      <c r="I129" s="1"/>
      <c r="J129" s="1"/>
      <c r="K129" s="1"/>
      <c r="L129" s="1"/>
    </row>
    <row r="130" spans="2:12" x14ac:dyDescent="0.3">
      <c r="B130" s="8" t="s">
        <v>33</v>
      </c>
      <c r="C130" s="9">
        <v>-1</v>
      </c>
      <c r="D130" s="7" t="s">
        <v>11</v>
      </c>
      <c r="E130" s="9">
        <v>963</v>
      </c>
      <c r="F130" s="9">
        <f t="shared" si="5"/>
        <v>-963</v>
      </c>
      <c r="H130" s="1"/>
      <c r="I130" s="1"/>
      <c r="J130" s="1"/>
      <c r="K130" s="1"/>
      <c r="L130" s="1"/>
    </row>
    <row r="131" spans="2:12" x14ac:dyDescent="0.3">
      <c r="B131" s="8" t="s">
        <v>34</v>
      </c>
      <c r="C131" s="9">
        <v>-1</v>
      </c>
      <c r="D131" s="7" t="s">
        <v>11</v>
      </c>
      <c r="E131" s="9">
        <v>438</v>
      </c>
      <c r="F131" s="9">
        <f t="shared" si="5"/>
        <v>-438</v>
      </c>
      <c r="H131" s="1" t="s">
        <v>45</v>
      </c>
      <c r="I131" s="1"/>
      <c r="J131" s="1"/>
      <c r="K131" s="1"/>
      <c r="L131" s="1"/>
    </row>
    <row r="132" spans="2:12" x14ac:dyDescent="0.3">
      <c r="B132" s="8" t="s">
        <v>35</v>
      </c>
      <c r="C132" s="9">
        <v>-8100</v>
      </c>
      <c r="D132" s="7" t="s">
        <v>11</v>
      </c>
      <c r="E132" s="11">
        <v>0.11</v>
      </c>
      <c r="F132" s="9">
        <f t="shared" si="5"/>
        <v>-891</v>
      </c>
      <c r="H132" s="2" t="s">
        <v>1</v>
      </c>
      <c r="I132" s="2" t="s">
        <v>2</v>
      </c>
      <c r="J132" s="1"/>
      <c r="K132" s="1"/>
      <c r="L132" s="1"/>
    </row>
    <row r="133" spans="2:12" x14ac:dyDescent="0.3">
      <c r="B133" s="8" t="s">
        <v>36</v>
      </c>
      <c r="C133" s="12">
        <v>-7.8</v>
      </c>
      <c r="D133" s="7" t="s">
        <v>11</v>
      </c>
      <c r="E133" s="9">
        <v>90</v>
      </c>
      <c r="F133" s="9">
        <f t="shared" si="5"/>
        <v>-702</v>
      </c>
      <c r="H133" s="2" t="s">
        <v>3</v>
      </c>
      <c r="I133" s="2" t="s">
        <v>133</v>
      </c>
      <c r="J133" s="1"/>
      <c r="K133" s="1"/>
      <c r="L133" s="1"/>
    </row>
    <row r="134" spans="2:12" x14ac:dyDescent="0.3">
      <c r="B134" s="8" t="s">
        <v>37</v>
      </c>
      <c r="C134" s="9">
        <v>-1</v>
      </c>
      <c r="D134" s="7" t="s">
        <v>11</v>
      </c>
      <c r="E134" s="9">
        <v>259</v>
      </c>
      <c r="F134" s="9">
        <f t="shared" si="5"/>
        <v>-259</v>
      </c>
      <c r="H134" s="2" t="s">
        <v>4</v>
      </c>
      <c r="I134" s="2" t="s">
        <v>157</v>
      </c>
      <c r="J134" s="1"/>
      <c r="K134" s="1"/>
      <c r="L134" s="1"/>
    </row>
    <row r="135" spans="2:12" x14ac:dyDescent="0.3">
      <c r="B135" s="8" t="s">
        <v>38</v>
      </c>
      <c r="C135" s="9"/>
      <c r="D135" s="7" t="s">
        <v>11</v>
      </c>
      <c r="E135" s="9"/>
      <c r="F135" s="9">
        <v>-750</v>
      </c>
      <c r="H135" s="2" t="s">
        <v>6</v>
      </c>
      <c r="I135" s="2" t="s">
        <v>361</v>
      </c>
      <c r="J135" s="1"/>
      <c r="K135" s="1"/>
      <c r="L135" s="1"/>
    </row>
    <row r="136" spans="2:12" x14ac:dyDescent="0.3">
      <c r="B136" s="5" t="s">
        <v>39</v>
      </c>
      <c r="C136" s="6"/>
      <c r="D136" s="7" t="s">
        <v>11</v>
      </c>
      <c r="E136" s="6"/>
      <c r="F136" s="6">
        <f>SUM(F125:F135)</f>
        <v>-6388</v>
      </c>
      <c r="H136" s="2" t="s">
        <v>7</v>
      </c>
      <c r="I136" s="2" t="s">
        <v>137</v>
      </c>
      <c r="J136" s="1"/>
      <c r="K136" s="1"/>
      <c r="L136" s="1"/>
    </row>
    <row r="137" spans="2:12" x14ac:dyDescent="0.3">
      <c r="B137" s="8" t="s">
        <v>40</v>
      </c>
      <c r="C137" s="9"/>
      <c r="D137" s="7" t="s">
        <v>11</v>
      </c>
      <c r="E137" s="9"/>
      <c r="F137" s="9">
        <f>SUM(F122,F136)</f>
        <v>3110</v>
      </c>
      <c r="H137" s="1"/>
      <c r="I137" s="1"/>
      <c r="J137" s="1"/>
      <c r="K137" s="1"/>
      <c r="L137" s="1"/>
    </row>
    <row r="138" spans="2:12" x14ac:dyDescent="0.3">
      <c r="B138" s="1"/>
      <c r="C138" s="1"/>
      <c r="D138" s="1"/>
      <c r="E138" s="1"/>
      <c r="F138" s="1"/>
      <c r="H138" s="3" t="s">
        <v>9</v>
      </c>
      <c r="I138" s="4" t="s">
        <v>10</v>
      </c>
      <c r="J138" s="4" t="s">
        <v>11</v>
      </c>
      <c r="K138" s="4" t="s">
        <v>12</v>
      </c>
      <c r="L138" s="4" t="s">
        <v>13</v>
      </c>
    </row>
    <row r="139" spans="2:12" x14ac:dyDescent="0.3">
      <c r="B139" s="1"/>
      <c r="C139" s="1"/>
      <c r="D139" s="1"/>
      <c r="E139" s="1"/>
      <c r="F139" s="1"/>
      <c r="H139" s="5" t="s">
        <v>14</v>
      </c>
      <c r="I139" s="6"/>
      <c r="J139" s="7" t="s">
        <v>11</v>
      </c>
      <c r="K139" s="6"/>
      <c r="L139" s="6"/>
    </row>
    <row r="140" spans="2:12" x14ac:dyDescent="0.3">
      <c r="B140" s="1"/>
      <c r="C140" s="1"/>
      <c r="D140" s="1"/>
      <c r="E140" s="1"/>
      <c r="F140" s="1"/>
      <c r="H140" s="8" t="s">
        <v>46</v>
      </c>
      <c r="I140" s="9">
        <v>6200</v>
      </c>
      <c r="J140" s="7" t="s">
        <v>16</v>
      </c>
      <c r="K140" s="10">
        <f>Intro_input!$I$24</f>
        <v>1.4</v>
      </c>
      <c r="L140" s="9">
        <f>I140*K140</f>
        <v>8680</v>
      </c>
    </row>
    <row r="141" spans="2:12" x14ac:dyDescent="0.3">
      <c r="B141" s="2" t="s">
        <v>41</v>
      </c>
      <c r="C141" s="1"/>
      <c r="D141" s="1"/>
      <c r="E141" s="1"/>
      <c r="F141" s="1"/>
      <c r="H141" s="8" t="s">
        <v>17</v>
      </c>
      <c r="I141" s="9">
        <v>3900</v>
      </c>
      <c r="J141" s="7" t="s">
        <v>16</v>
      </c>
      <c r="K141" s="10">
        <f>Intro_input!$I$23</f>
        <v>0.55000000000000004</v>
      </c>
      <c r="L141" s="9">
        <f>I141*K141</f>
        <v>2145</v>
      </c>
    </row>
    <row r="142" spans="2:12" x14ac:dyDescent="0.3">
      <c r="B142" s="1"/>
      <c r="C142" s="1"/>
      <c r="D142" s="1"/>
      <c r="E142" s="1"/>
      <c r="F142" s="1"/>
      <c r="H142" s="5" t="s">
        <v>20</v>
      </c>
      <c r="I142" s="6"/>
      <c r="J142" s="7" t="s">
        <v>11</v>
      </c>
      <c r="K142" s="6"/>
      <c r="L142" s="6">
        <f>SUM(L140:L141)</f>
        <v>10825</v>
      </c>
    </row>
    <row r="143" spans="2:12" x14ac:dyDescent="0.3">
      <c r="B143" s="1" t="s">
        <v>48</v>
      </c>
      <c r="C143" s="1"/>
      <c r="D143" s="1"/>
      <c r="E143" s="1"/>
      <c r="F143" s="1"/>
      <c r="H143" s="8" t="s">
        <v>11</v>
      </c>
      <c r="I143" s="9"/>
      <c r="J143" s="7" t="s">
        <v>11</v>
      </c>
      <c r="K143" s="9"/>
      <c r="L143" s="9"/>
    </row>
    <row r="144" spans="2:12" x14ac:dyDescent="0.3">
      <c r="B144" s="2" t="s">
        <v>1</v>
      </c>
      <c r="C144" s="2" t="s">
        <v>2</v>
      </c>
      <c r="D144" s="1"/>
      <c r="E144" s="1"/>
      <c r="F144" s="1"/>
      <c r="H144" s="5" t="s">
        <v>21</v>
      </c>
      <c r="I144" s="6"/>
      <c r="J144" s="7" t="s">
        <v>11</v>
      </c>
      <c r="K144" s="6"/>
      <c r="L144" s="6"/>
    </row>
    <row r="145" spans="2:12" x14ac:dyDescent="0.3">
      <c r="B145" s="2" t="s">
        <v>3</v>
      </c>
      <c r="C145" s="2" t="s">
        <v>133</v>
      </c>
      <c r="D145" s="1"/>
      <c r="E145" s="1"/>
      <c r="F145" s="1"/>
      <c r="H145" s="8" t="s">
        <v>22</v>
      </c>
      <c r="I145" s="9">
        <v>-160</v>
      </c>
      <c r="J145" s="7" t="s">
        <v>16</v>
      </c>
      <c r="K145" s="10">
        <v>3.5</v>
      </c>
      <c r="L145" s="9">
        <f>I145*K145</f>
        <v>-560</v>
      </c>
    </row>
    <row r="146" spans="2:12" x14ac:dyDescent="0.3">
      <c r="B146" s="2" t="s">
        <v>4</v>
      </c>
      <c r="C146" s="2" t="s">
        <v>157</v>
      </c>
      <c r="D146" s="1"/>
      <c r="E146" s="1"/>
      <c r="F146" s="1"/>
      <c r="H146" s="8" t="s">
        <v>174</v>
      </c>
      <c r="I146" s="9">
        <v>-109</v>
      </c>
      <c r="J146" s="7" t="s">
        <v>16</v>
      </c>
      <c r="K146" s="14">
        <f>Intro_input!$I$17</f>
        <v>10</v>
      </c>
      <c r="L146" s="9">
        <f>I146*K146</f>
        <v>-1090</v>
      </c>
    </row>
    <row r="147" spans="2:12" x14ac:dyDescent="0.3">
      <c r="B147" s="2" t="s">
        <v>6</v>
      </c>
      <c r="C147" s="2" t="s">
        <v>361</v>
      </c>
      <c r="D147" s="1"/>
      <c r="E147" s="1"/>
      <c r="F147" s="1"/>
      <c r="H147" s="8" t="s">
        <v>168</v>
      </c>
      <c r="I147" s="9">
        <v>-25</v>
      </c>
      <c r="J147" s="7" t="s">
        <v>16</v>
      </c>
      <c r="K147" s="14">
        <f>Intro_input!$I$18</f>
        <v>16</v>
      </c>
      <c r="L147" s="9">
        <f>I147*K147</f>
        <v>-400</v>
      </c>
    </row>
    <row r="148" spans="2:12" x14ac:dyDescent="0.3">
      <c r="B148" s="2" t="s">
        <v>7</v>
      </c>
      <c r="C148" s="2" t="s">
        <v>8</v>
      </c>
      <c r="D148" s="1"/>
      <c r="E148" s="1"/>
      <c r="F148" s="1"/>
      <c r="H148" s="8" t="s">
        <v>167</v>
      </c>
      <c r="I148" s="9">
        <v>-67</v>
      </c>
      <c r="J148" s="7" t="s">
        <v>16</v>
      </c>
      <c r="K148" s="14">
        <f>Intro_input!$I$19</f>
        <v>9</v>
      </c>
      <c r="L148" s="9">
        <f>I148*K148</f>
        <v>-603</v>
      </c>
    </row>
    <row r="149" spans="2:12" x14ac:dyDescent="0.3">
      <c r="B149" s="1"/>
      <c r="C149" s="1"/>
      <c r="D149" s="1"/>
      <c r="E149" s="1"/>
      <c r="F149" s="1"/>
      <c r="H149" s="8" t="s">
        <v>166</v>
      </c>
      <c r="I149" s="9"/>
      <c r="J149" s="7" t="s">
        <v>71</v>
      </c>
      <c r="K149" s="9"/>
      <c r="L149" s="9">
        <v>-312</v>
      </c>
    </row>
    <row r="150" spans="2:12" x14ac:dyDescent="0.3">
      <c r="B150" s="3" t="s">
        <v>9</v>
      </c>
      <c r="C150" s="4" t="s">
        <v>10</v>
      </c>
      <c r="D150" s="4" t="s">
        <v>11</v>
      </c>
      <c r="E150" s="4" t="s">
        <v>12</v>
      </c>
      <c r="F150" s="4" t="s">
        <v>13</v>
      </c>
      <c r="H150" s="8" t="s">
        <v>165</v>
      </c>
      <c r="I150" s="9"/>
      <c r="J150" s="7" t="s">
        <v>71</v>
      </c>
      <c r="K150" s="9"/>
      <c r="L150" s="9">
        <v>-227</v>
      </c>
    </row>
    <row r="151" spans="2:12" x14ac:dyDescent="0.3">
      <c r="B151" s="5" t="s">
        <v>14</v>
      </c>
      <c r="C151" s="6"/>
      <c r="D151" s="7" t="s">
        <v>11</v>
      </c>
      <c r="E151" s="6"/>
      <c r="F151" s="6"/>
      <c r="H151" s="8" t="s">
        <v>164</v>
      </c>
      <c r="I151" s="9"/>
      <c r="J151" s="7" t="s">
        <v>71</v>
      </c>
      <c r="K151" s="9"/>
      <c r="L151" s="9">
        <v>-48</v>
      </c>
    </row>
    <row r="152" spans="2:12" x14ac:dyDescent="0.3">
      <c r="B152" s="8" t="s">
        <v>46</v>
      </c>
      <c r="C152" s="9">
        <v>4800</v>
      </c>
      <c r="D152" s="7" t="s">
        <v>16</v>
      </c>
      <c r="E152" s="10">
        <f>Intro_input!$I$27</f>
        <v>1.45</v>
      </c>
      <c r="F152" s="9">
        <f>C152*E152</f>
        <v>6960</v>
      </c>
      <c r="H152" s="8" t="s">
        <v>172</v>
      </c>
      <c r="I152" s="9"/>
      <c r="J152" s="7" t="s">
        <v>71</v>
      </c>
      <c r="K152" s="9"/>
      <c r="L152" s="9">
        <v>-140</v>
      </c>
    </row>
    <row r="153" spans="2:12" x14ac:dyDescent="0.3">
      <c r="B153" s="8" t="s">
        <v>17</v>
      </c>
      <c r="C153" s="9">
        <v>2700</v>
      </c>
      <c r="D153" s="7" t="s">
        <v>16</v>
      </c>
      <c r="E153" s="10">
        <f>Intro_input!$I$23</f>
        <v>0.55000000000000004</v>
      </c>
      <c r="F153" s="9">
        <f>C153*E153</f>
        <v>1485.0000000000002</v>
      </c>
      <c r="H153" s="5" t="s">
        <v>25</v>
      </c>
      <c r="I153" s="6"/>
      <c r="J153" s="7" t="s">
        <v>11</v>
      </c>
      <c r="K153" s="6"/>
      <c r="L153" s="6">
        <f>SUM(L144:L152)</f>
        <v>-3380</v>
      </c>
    </row>
    <row r="154" spans="2:12" x14ac:dyDescent="0.3">
      <c r="B154" s="5" t="s">
        <v>20</v>
      </c>
      <c r="C154" s="6"/>
      <c r="D154" s="7" t="s">
        <v>11</v>
      </c>
      <c r="E154" s="6"/>
      <c r="F154" s="6">
        <f>SUM(F152:F153)</f>
        <v>8445</v>
      </c>
      <c r="H154" s="5" t="s">
        <v>26</v>
      </c>
      <c r="I154" s="6"/>
      <c r="J154" s="7" t="s">
        <v>11</v>
      </c>
      <c r="K154" s="6"/>
      <c r="L154" s="6">
        <f>SUM(L142,L153)</f>
        <v>7445</v>
      </c>
    </row>
    <row r="155" spans="2:12" x14ac:dyDescent="0.3">
      <c r="B155" s="8" t="s">
        <v>11</v>
      </c>
      <c r="C155" s="9"/>
      <c r="D155" s="7" t="s">
        <v>11</v>
      </c>
      <c r="E155" s="9"/>
      <c r="F155" s="9"/>
      <c r="H155" s="8" t="s">
        <v>11</v>
      </c>
      <c r="I155" s="9"/>
      <c r="J155" s="7" t="s">
        <v>11</v>
      </c>
      <c r="K155" s="9"/>
      <c r="L155" s="9"/>
    </row>
    <row r="156" spans="2:12" x14ac:dyDescent="0.3">
      <c r="B156" s="5" t="s">
        <v>21</v>
      </c>
      <c r="C156" s="6"/>
      <c r="D156" s="7" t="s">
        <v>11</v>
      </c>
      <c r="E156" s="6"/>
      <c r="F156" s="6"/>
      <c r="H156" s="5" t="s">
        <v>27</v>
      </c>
      <c r="I156" s="6"/>
      <c r="J156" s="7" t="s">
        <v>11</v>
      </c>
      <c r="K156" s="6"/>
      <c r="L156" s="6"/>
    </row>
    <row r="157" spans="2:12" x14ac:dyDescent="0.3">
      <c r="B157" s="8" t="s">
        <v>22</v>
      </c>
      <c r="C157" s="9">
        <v>-200</v>
      </c>
      <c r="D157" s="7" t="s">
        <v>16</v>
      </c>
      <c r="E157" s="10">
        <v>3.75</v>
      </c>
      <c r="F157" s="9">
        <f>C157*E157</f>
        <v>-750</v>
      </c>
      <c r="H157" s="8" t="s">
        <v>28</v>
      </c>
      <c r="I157" s="9">
        <v>-1</v>
      </c>
      <c r="J157" s="7" t="s">
        <v>11</v>
      </c>
      <c r="K157" s="9">
        <v>725</v>
      </c>
      <c r="L157" s="9">
        <f t="shared" ref="L157:L165" si="6">I157*K157</f>
        <v>-725</v>
      </c>
    </row>
    <row r="158" spans="2:12" x14ac:dyDescent="0.3">
      <c r="B158" s="8" t="s">
        <v>174</v>
      </c>
      <c r="C158" s="9">
        <v>-45</v>
      </c>
      <c r="D158" s="7" t="s">
        <v>16</v>
      </c>
      <c r="E158" s="14">
        <f>Intro_input!$I$17</f>
        <v>10</v>
      </c>
      <c r="F158" s="9">
        <f>C158*E158</f>
        <v>-450</v>
      </c>
      <c r="H158" s="8" t="s">
        <v>163</v>
      </c>
      <c r="I158" s="9">
        <v>-1</v>
      </c>
      <c r="J158" s="7" t="s">
        <v>11</v>
      </c>
      <c r="K158" s="9">
        <v>100</v>
      </c>
      <c r="L158" s="9">
        <f t="shared" si="6"/>
        <v>-100</v>
      </c>
    </row>
    <row r="159" spans="2:12" x14ac:dyDescent="0.3">
      <c r="B159" s="8" t="s">
        <v>23</v>
      </c>
      <c r="C159" s="9">
        <v>-30</v>
      </c>
      <c r="D159" s="7" t="s">
        <v>24</v>
      </c>
      <c r="E159" s="10"/>
      <c r="F159" s="9"/>
      <c r="H159" s="8" t="s">
        <v>31</v>
      </c>
      <c r="I159" s="9">
        <v>-1</v>
      </c>
      <c r="J159" s="7" t="s">
        <v>11</v>
      </c>
      <c r="K159" s="9">
        <v>400</v>
      </c>
      <c r="L159" s="9">
        <f t="shared" si="6"/>
        <v>-400</v>
      </c>
    </row>
    <row r="160" spans="2:12" x14ac:dyDescent="0.3">
      <c r="B160" s="8" t="s">
        <v>166</v>
      </c>
      <c r="C160" s="9"/>
      <c r="D160" s="7" t="s">
        <v>71</v>
      </c>
      <c r="E160" s="9"/>
      <c r="F160" s="9">
        <v>-104</v>
      </c>
      <c r="H160" s="8" t="s">
        <v>162</v>
      </c>
      <c r="I160" s="9">
        <v>-4</v>
      </c>
      <c r="J160" s="7" t="s">
        <v>11</v>
      </c>
      <c r="K160" s="9">
        <v>140</v>
      </c>
      <c r="L160" s="9">
        <f t="shared" si="6"/>
        <v>-560</v>
      </c>
    </row>
    <row r="161" spans="2:12" x14ac:dyDescent="0.3">
      <c r="B161" s="8" t="s">
        <v>165</v>
      </c>
      <c r="C161" s="9"/>
      <c r="D161" s="7" t="s">
        <v>71</v>
      </c>
      <c r="E161" s="9"/>
      <c r="F161" s="9">
        <v>-176</v>
      </c>
      <c r="H161" s="8" t="s">
        <v>33</v>
      </c>
      <c r="I161" s="9">
        <v>-1</v>
      </c>
      <c r="J161" s="7" t="s">
        <v>11</v>
      </c>
      <c r="K161" s="9">
        <v>963</v>
      </c>
      <c r="L161" s="9">
        <f t="shared" si="6"/>
        <v>-963</v>
      </c>
    </row>
    <row r="162" spans="2:12" x14ac:dyDescent="0.3">
      <c r="B162" s="8" t="s">
        <v>164</v>
      </c>
      <c r="C162" s="9"/>
      <c r="D162" s="7" t="s">
        <v>71</v>
      </c>
      <c r="E162" s="9"/>
      <c r="F162" s="9">
        <v>-143</v>
      </c>
      <c r="H162" s="8" t="s">
        <v>34</v>
      </c>
      <c r="I162" s="9">
        <v>-1</v>
      </c>
      <c r="J162" s="7" t="s">
        <v>11</v>
      </c>
      <c r="K162" s="9">
        <v>438</v>
      </c>
      <c r="L162" s="9">
        <f t="shared" si="6"/>
        <v>-438</v>
      </c>
    </row>
    <row r="163" spans="2:12" x14ac:dyDescent="0.3">
      <c r="B163" s="8" t="s">
        <v>172</v>
      </c>
      <c r="C163" s="9"/>
      <c r="D163" s="7" t="s">
        <v>71</v>
      </c>
      <c r="E163" s="9"/>
      <c r="F163" s="9">
        <v>-39</v>
      </c>
      <c r="H163" s="8" t="s">
        <v>35</v>
      </c>
      <c r="I163" s="9">
        <v>-8100</v>
      </c>
      <c r="J163" s="7" t="s">
        <v>11</v>
      </c>
      <c r="K163" s="11">
        <v>0.11</v>
      </c>
      <c r="L163" s="9">
        <f t="shared" si="6"/>
        <v>-891</v>
      </c>
    </row>
    <row r="164" spans="2:12" x14ac:dyDescent="0.3">
      <c r="B164" s="5" t="s">
        <v>25</v>
      </c>
      <c r="C164" s="6"/>
      <c r="D164" s="7" t="s">
        <v>11</v>
      </c>
      <c r="E164" s="6"/>
      <c r="F164" s="6">
        <f>SUM(F156:F163)</f>
        <v>-1662</v>
      </c>
      <c r="H164" s="8" t="s">
        <v>36</v>
      </c>
      <c r="I164" s="12">
        <v>-7.8</v>
      </c>
      <c r="J164" s="7" t="s">
        <v>11</v>
      </c>
      <c r="K164" s="9">
        <v>90</v>
      </c>
      <c r="L164" s="9">
        <f t="shared" si="6"/>
        <v>-702</v>
      </c>
    </row>
    <row r="165" spans="2:12" x14ac:dyDescent="0.3">
      <c r="B165" s="5" t="s">
        <v>26</v>
      </c>
      <c r="C165" s="6"/>
      <c r="D165" s="7" t="s">
        <v>11</v>
      </c>
      <c r="E165" s="6"/>
      <c r="F165" s="6">
        <f>SUM(F154,F164)</f>
        <v>6783</v>
      </c>
      <c r="H165" s="8" t="s">
        <v>37</v>
      </c>
      <c r="I165" s="9">
        <v>-1</v>
      </c>
      <c r="J165" s="7" t="s">
        <v>11</v>
      </c>
      <c r="K165" s="9">
        <v>259</v>
      </c>
      <c r="L165" s="9">
        <f t="shared" si="6"/>
        <v>-259</v>
      </c>
    </row>
    <row r="166" spans="2:12" x14ac:dyDescent="0.3">
      <c r="B166" s="8" t="s">
        <v>11</v>
      </c>
      <c r="C166" s="9"/>
      <c r="D166" s="7" t="s">
        <v>11</v>
      </c>
      <c r="E166" s="9"/>
      <c r="F166" s="9"/>
      <c r="H166" s="8" t="s">
        <v>38</v>
      </c>
      <c r="I166" s="9"/>
      <c r="J166" s="7" t="s">
        <v>11</v>
      </c>
      <c r="K166" s="9"/>
      <c r="L166" s="9">
        <v>-750</v>
      </c>
    </row>
    <row r="167" spans="2:12" x14ac:dyDescent="0.3">
      <c r="B167" s="5" t="s">
        <v>27</v>
      </c>
      <c r="C167" s="6"/>
      <c r="D167" s="7" t="s">
        <v>11</v>
      </c>
      <c r="E167" s="6"/>
      <c r="F167" s="6"/>
      <c r="H167" s="5" t="s">
        <v>39</v>
      </c>
      <c r="I167" s="6"/>
      <c r="J167" s="7" t="s">
        <v>11</v>
      </c>
      <c r="K167" s="6"/>
      <c r="L167" s="6">
        <f>SUM(L157:L166)</f>
        <v>-5788</v>
      </c>
    </row>
    <row r="168" spans="2:12" x14ac:dyDescent="0.3">
      <c r="B168" s="8" t="s">
        <v>28</v>
      </c>
      <c r="C168" s="9">
        <v>-1</v>
      </c>
      <c r="D168" s="7" t="s">
        <v>11</v>
      </c>
      <c r="E168" s="9">
        <v>725</v>
      </c>
      <c r="F168" s="9">
        <f t="shared" ref="F168:F177" si="7">C168*E168</f>
        <v>-725</v>
      </c>
      <c r="H168" s="8" t="s">
        <v>40</v>
      </c>
      <c r="I168" s="9"/>
      <c r="J168" s="7" t="s">
        <v>11</v>
      </c>
      <c r="K168" s="9"/>
      <c r="L168" s="9">
        <f>SUM(L154,L167)</f>
        <v>1657</v>
      </c>
    </row>
    <row r="169" spans="2:12" x14ac:dyDescent="0.3">
      <c r="B169" s="8" t="s">
        <v>30</v>
      </c>
      <c r="C169" s="9">
        <v>-30</v>
      </c>
      <c r="D169" s="7" t="s">
        <v>11</v>
      </c>
      <c r="E169" s="9">
        <v>20</v>
      </c>
      <c r="F169" s="9">
        <f t="shared" si="7"/>
        <v>-600</v>
      </c>
      <c r="H169" s="1"/>
      <c r="I169" s="1"/>
      <c r="J169" s="1"/>
      <c r="K169" s="1"/>
      <c r="L169" s="1"/>
    </row>
    <row r="170" spans="2:12" x14ac:dyDescent="0.3">
      <c r="B170" s="8" t="s">
        <v>163</v>
      </c>
      <c r="C170" s="9">
        <v>-1</v>
      </c>
      <c r="D170" s="7" t="s">
        <v>11</v>
      </c>
      <c r="E170" s="9">
        <v>100</v>
      </c>
      <c r="F170" s="9">
        <f t="shared" si="7"/>
        <v>-100</v>
      </c>
      <c r="H170" s="1"/>
      <c r="I170" s="1"/>
      <c r="J170" s="1"/>
      <c r="K170" s="1"/>
      <c r="L170" s="1"/>
    </row>
    <row r="171" spans="2:12" x14ac:dyDescent="0.3">
      <c r="B171" s="8" t="s">
        <v>31</v>
      </c>
      <c r="C171" s="9">
        <v>-1</v>
      </c>
      <c r="D171" s="7" t="s">
        <v>11</v>
      </c>
      <c r="E171" s="9">
        <v>400</v>
      </c>
      <c r="F171" s="9">
        <f t="shared" si="7"/>
        <v>-400</v>
      </c>
      <c r="H171" s="1"/>
      <c r="I171" s="1"/>
      <c r="J171" s="1"/>
      <c r="K171" s="1"/>
      <c r="L171" s="1"/>
    </row>
    <row r="172" spans="2:12" x14ac:dyDescent="0.3">
      <c r="B172" s="8" t="s">
        <v>162</v>
      </c>
      <c r="C172" s="9">
        <v>-3</v>
      </c>
      <c r="D172" s="7" t="s">
        <v>11</v>
      </c>
      <c r="E172" s="9">
        <v>140</v>
      </c>
      <c r="F172" s="9">
        <f t="shared" si="7"/>
        <v>-420</v>
      </c>
      <c r="H172" s="2" t="s">
        <v>41</v>
      </c>
      <c r="I172" s="1"/>
      <c r="J172" s="1"/>
      <c r="K172" s="1"/>
      <c r="L172" s="1"/>
    </row>
    <row r="173" spans="2:12" x14ac:dyDescent="0.3">
      <c r="B173" s="8" t="s">
        <v>33</v>
      </c>
      <c r="C173" s="9">
        <v>-1</v>
      </c>
      <c r="D173" s="7" t="s">
        <v>11</v>
      </c>
      <c r="E173" s="9">
        <v>825</v>
      </c>
      <c r="F173" s="9">
        <f t="shared" si="7"/>
        <v>-825</v>
      </c>
      <c r="H173" s="1"/>
      <c r="I173" s="1"/>
      <c r="J173" s="1"/>
      <c r="K173" s="1"/>
      <c r="L173" s="1"/>
    </row>
    <row r="174" spans="2:12" x14ac:dyDescent="0.3">
      <c r="B174" s="8" t="s">
        <v>34</v>
      </c>
      <c r="C174" s="9">
        <v>-1</v>
      </c>
      <c r="D174" s="7" t="s">
        <v>11</v>
      </c>
      <c r="E174" s="9">
        <v>375</v>
      </c>
      <c r="F174" s="9">
        <f t="shared" si="7"/>
        <v>-375</v>
      </c>
      <c r="H174" s="1" t="s">
        <v>48</v>
      </c>
      <c r="I174" s="1"/>
      <c r="J174" s="1"/>
      <c r="K174" s="1"/>
      <c r="L174" s="1"/>
    </row>
    <row r="175" spans="2:12" x14ac:dyDescent="0.3">
      <c r="B175" s="8" t="s">
        <v>35</v>
      </c>
      <c r="C175" s="9">
        <v>-6000</v>
      </c>
      <c r="D175" s="7" t="s">
        <v>11</v>
      </c>
      <c r="E175" s="11">
        <v>0.11</v>
      </c>
      <c r="F175" s="9">
        <f t="shared" si="7"/>
        <v>-660</v>
      </c>
      <c r="H175" s="2" t="s">
        <v>1</v>
      </c>
      <c r="I175" s="2" t="s">
        <v>2</v>
      </c>
      <c r="J175" s="1"/>
      <c r="K175" s="1"/>
      <c r="L175" s="1"/>
    </row>
    <row r="176" spans="2:12" x14ac:dyDescent="0.3">
      <c r="B176" s="8" t="s">
        <v>36</v>
      </c>
      <c r="C176" s="12">
        <v>-5.4</v>
      </c>
      <c r="D176" s="7" t="s">
        <v>11</v>
      </c>
      <c r="E176" s="9">
        <v>90</v>
      </c>
      <c r="F176" s="9">
        <f t="shared" si="7"/>
        <v>-486.00000000000006</v>
      </c>
      <c r="H176" s="2" t="s">
        <v>3</v>
      </c>
      <c r="I176" s="2" t="s">
        <v>133</v>
      </c>
      <c r="J176" s="1"/>
      <c r="K176" s="1"/>
      <c r="L176" s="1"/>
    </row>
    <row r="177" spans="2:12" x14ac:dyDescent="0.3">
      <c r="B177" s="8" t="s">
        <v>37</v>
      </c>
      <c r="C177" s="9">
        <v>-1</v>
      </c>
      <c r="D177" s="7" t="s">
        <v>11</v>
      </c>
      <c r="E177" s="9">
        <v>214</v>
      </c>
      <c r="F177" s="9">
        <f t="shared" si="7"/>
        <v>-214</v>
      </c>
      <c r="H177" s="2" t="s">
        <v>4</v>
      </c>
      <c r="I177" s="2" t="s">
        <v>157</v>
      </c>
      <c r="J177" s="1"/>
      <c r="K177" s="1"/>
      <c r="L177" s="1"/>
    </row>
    <row r="178" spans="2:12" x14ac:dyDescent="0.3">
      <c r="B178" s="8" t="s">
        <v>38</v>
      </c>
      <c r="C178" s="9"/>
      <c r="D178" s="7" t="s">
        <v>11</v>
      </c>
      <c r="E178" s="9"/>
      <c r="F178" s="9">
        <v>-750</v>
      </c>
      <c r="H178" s="2" t="s">
        <v>6</v>
      </c>
      <c r="I178" s="2" t="s">
        <v>361</v>
      </c>
      <c r="J178" s="1"/>
      <c r="K178" s="1"/>
      <c r="L178" s="1"/>
    </row>
    <row r="179" spans="2:12" x14ac:dyDescent="0.3">
      <c r="B179" s="5" t="s">
        <v>39</v>
      </c>
      <c r="C179" s="6"/>
      <c r="D179" s="7" t="s">
        <v>11</v>
      </c>
      <c r="E179" s="6"/>
      <c r="F179" s="6">
        <f>SUM(F168:F178)</f>
        <v>-5555</v>
      </c>
      <c r="H179" s="2" t="s">
        <v>7</v>
      </c>
      <c r="I179" s="2" t="s">
        <v>137</v>
      </c>
      <c r="J179" s="1"/>
      <c r="K179" s="1"/>
      <c r="L179" s="1"/>
    </row>
    <row r="180" spans="2:12" x14ac:dyDescent="0.3">
      <c r="B180" s="8" t="s">
        <v>40</v>
      </c>
      <c r="C180" s="9"/>
      <c r="D180" s="7" t="s">
        <v>11</v>
      </c>
      <c r="E180" s="9"/>
      <c r="F180" s="9">
        <f>SUM(F165,F179)</f>
        <v>1228</v>
      </c>
      <c r="H180" s="1"/>
      <c r="I180" s="1"/>
      <c r="J180" s="1"/>
      <c r="K180" s="1"/>
      <c r="L180" s="1"/>
    </row>
    <row r="181" spans="2:12" x14ac:dyDescent="0.3">
      <c r="B181" s="1"/>
      <c r="C181" s="1"/>
      <c r="D181" s="1"/>
      <c r="E181" s="1"/>
      <c r="F181" s="1"/>
      <c r="H181" s="3" t="s">
        <v>9</v>
      </c>
      <c r="I181" s="4" t="s">
        <v>10</v>
      </c>
      <c r="J181" s="4" t="s">
        <v>11</v>
      </c>
      <c r="K181" s="4" t="s">
        <v>12</v>
      </c>
      <c r="L181" s="4" t="s">
        <v>13</v>
      </c>
    </row>
    <row r="182" spans="2:12" x14ac:dyDescent="0.3">
      <c r="B182" s="1"/>
      <c r="C182" s="1"/>
      <c r="D182" s="1"/>
      <c r="E182" s="1"/>
      <c r="F182" s="1"/>
      <c r="H182" s="5" t="s">
        <v>14</v>
      </c>
      <c r="I182" s="6"/>
      <c r="J182" s="7" t="s">
        <v>11</v>
      </c>
      <c r="K182" s="6"/>
      <c r="L182" s="6"/>
    </row>
    <row r="183" spans="2:12" x14ac:dyDescent="0.3">
      <c r="B183" s="1"/>
      <c r="C183" s="1"/>
      <c r="D183" s="1"/>
      <c r="E183" s="1"/>
      <c r="F183" s="1"/>
      <c r="H183" s="8" t="s">
        <v>46</v>
      </c>
      <c r="I183" s="9">
        <v>4800</v>
      </c>
      <c r="J183" s="7" t="s">
        <v>16</v>
      </c>
      <c r="K183" s="10">
        <f>Intro_input!$I$27</f>
        <v>1.45</v>
      </c>
      <c r="L183" s="9">
        <f>I183*K183</f>
        <v>6960</v>
      </c>
    </row>
    <row r="184" spans="2:12" x14ac:dyDescent="0.3">
      <c r="B184" s="2" t="s">
        <v>41</v>
      </c>
      <c r="C184" s="1"/>
      <c r="D184" s="1"/>
      <c r="E184" s="1"/>
      <c r="F184" s="1"/>
      <c r="H184" s="8" t="s">
        <v>17</v>
      </c>
      <c r="I184" s="9">
        <v>2700</v>
      </c>
      <c r="J184" s="7" t="s">
        <v>16</v>
      </c>
      <c r="K184" s="10">
        <f>Intro_input!$I$23</f>
        <v>0.55000000000000004</v>
      </c>
      <c r="L184" s="9">
        <f>I184*K184</f>
        <v>1485.0000000000002</v>
      </c>
    </row>
    <row r="185" spans="2:12" x14ac:dyDescent="0.3">
      <c r="B185" s="1"/>
      <c r="C185" s="1"/>
      <c r="D185" s="1"/>
      <c r="E185" s="1"/>
      <c r="F185" s="1"/>
      <c r="H185" s="5" t="s">
        <v>20</v>
      </c>
      <c r="I185" s="6"/>
      <c r="J185" s="7" t="s">
        <v>11</v>
      </c>
      <c r="K185" s="6"/>
      <c r="L185" s="6">
        <f>SUM(L183:L184)</f>
        <v>8445</v>
      </c>
    </row>
    <row r="186" spans="2:12" x14ac:dyDescent="0.3">
      <c r="B186" s="1" t="s">
        <v>52</v>
      </c>
      <c r="C186" s="1"/>
      <c r="D186" s="1"/>
      <c r="E186" s="1"/>
      <c r="F186" s="1"/>
      <c r="H186" s="8" t="s">
        <v>11</v>
      </c>
      <c r="I186" s="9"/>
      <c r="J186" s="7" t="s">
        <v>11</v>
      </c>
      <c r="K186" s="9"/>
      <c r="L186" s="9"/>
    </row>
    <row r="187" spans="2:12" x14ac:dyDescent="0.3">
      <c r="B187" s="2" t="s">
        <v>1</v>
      </c>
      <c r="C187" s="2" t="s">
        <v>2</v>
      </c>
      <c r="D187" s="1"/>
      <c r="E187" s="1"/>
      <c r="F187" s="1"/>
      <c r="H187" s="5" t="s">
        <v>21</v>
      </c>
      <c r="I187" s="6"/>
      <c r="J187" s="7" t="s">
        <v>11</v>
      </c>
      <c r="K187" s="6"/>
      <c r="L187" s="6"/>
    </row>
    <row r="188" spans="2:12" x14ac:dyDescent="0.3">
      <c r="B188" s="2" t="s">
        <v>3</v>
      </c>
      <c r="C188" s="2" t="s">
        <v>133</v>
      </c>
      <c r="D188" s="1"/>
      <c r="E188" s="1"/>
      <c r="F188" s="1"/>
      <c r="H188" s="8" t="s">
        <v>22</v>
      </c>
      <c r="I188" s="9">
        <v>-200</v>
      </c>
      <c r="J188" s="7" t="s">
        <v>16</v>
      </c>
      <c r="K188" s="10">
        <v>3.75</v>
      </c>
      <c r="L188" s="9">
        <f>I188*K188</f>
        <v>-750</v>
      </c>
    </row>
    <row r="189" spans="2:12" x14ac:dyDescent="0.3">
      <c r="B189" s="2" t="s">
        <v>4</v>
      </c>
      <c r="C189" s="2" t="s">
        <v>157</v>
      </c>
      <c r="D189" s="1"/>
      <c r="E189" s="1"/>
      <c r="F189" s="1"/>
      <c r="H189" s="8" t="s">
        <v>174</v>
      </c>
      <c r="I189" s="9">
        <v>-130</v>
      </c>
      <c r="J189" s="7" t="s">
        <v>16</v>
      </c>
      <c r="K189" s="14">
        <f>Intro_input!$I$17</f>
        <v>10</v>
      </c>
      <c r="L189" s="9">
        <f>I189*K189</f>
        <v>-1300</v>
      </c>
    </row>
    <row r="190" spans="2:12" x14ac:dyDescent="0.3">
      <c r="B190" s="2" t="s">
        <v>6</v>
      </c>
      <c r="C190" s="2" t="s">
        <v>361</v>
      </c>
      <c r="D190" s="1"/>
      <c r="E190" s="1"/>
      <c r="F190" s="1"/>
      <c r="H190" s="8" t="s">
        <v>168</v>
      </c>
      <c r="I190" s="9">
        <v>-20</v>
      </c>
      <c r="J190" s="7" t="s">
        <v>16</v>
      </c>
      <c r="K190" s="14">
        <f>Intro_input!$I$18</f>
        <v>16</v>
      </c>
      <c r="L190" s="9">
        <f>I190*K190</f>
        <v>-320</v>
      </c>
    </row>
    <row r="191" spans="2:12" x14ac:dyDescent="0.3">
      <c r="B191" s="2" t="s">
        <v>7</v>
      </c>
      <c r="C191" s="2" t="s">
        <v>8</v>
      </c>
      <c r="D191" s="1"/>
      <c r="E191" s="1"/>
      <c r="F191" s="1"/>
      <c r="H191" s="8" t="s">
        <v>167</v>
      </c>
      <c r="I191" s="9">
        <v>-49</v>
      </c>
      <c r="J191" s="7" t="s">
        <v>16</v>
      </c>
      <c r="K191" s="14">
        <f>Intro_input!$I$19</f>
        <v>9</v>
      </c>
      <c r="L191" s="9">
        <f>I191*K191</f>
        <v>-441</v>
      </c>
    </row>
    <row r="192" spans="2:12" x14ac:dyDescent="0.3">
      <c r="B192" s="1"/>
      <c r="C192" s="1"/>
      <c r="D192" s="1"/>
      <c r="E192" s="1"/>
      <c r="F192" s="1"/>
      <c r="H192" s="8" t="s">
        <v>166</v>
      </c>
      <c r="I192" s="9"/>
      <c r="J192" s="7" t="s">
        <v>71</v>
      </c>
      <c r="K192" s="9"/>
      <c r="L192" s="9">
        <v>-104</v>
      </c>
    </row>
    <row r="193" spans="2:12" x14ac:dyDescent="0.3">
      <c r="B193" s="3" t="s">
        <v>9</v>
      </c>
      <c r="C193" s="4" t="s">
        <v>10</v>
      </c>
      <c r="D193" s="4" t="s">
        <v>11</v>
      </c>
      <c r="E193" s="4" t="s">
        <v>12</v>
      </c>
      <c r="F193" s="4" t="s">
        <v>13</v>
      </c>
      <c r="H193" s="8" t="s">
        <v>165</v>
      </c>
      <c r="I193" s="9"/>
      <c r="J193" s="7" t="s">
        <v>71</v>
      </c>
      <c r="K193" s="9"/>
      <c r="L193" s="9">
        <v>-176</v>
      </c>
    </row>
    <row r="194" spans="2:12" x14ac:dyDescent="0.3">
      <c r="B194" s="5" t="s">
        <v>14</v>
      </c>
      <c r="C194" s="6"/>
      <c r="D194" s="7" t="s">
        <v>11</v>
      </c>
      <c r="E194" s="6"/>
      <c r="F194" s="6"/>
      <c r="H194" s="8" t="s">
        <v>164</v>
      </c>
      <c r="I194" s="9"/>
      <c r="J194" s="7" t="s">
        <v>71</v>
      </c>
      <c r="K194" s="9"/>
      <c r="L194" s="9">
        <v>-143</v>
      </c>
    </row>
    <row r="195" spans="2:12" x14ac:dyDescent="0.3">
      <c r="B195" s="8" t="s">
        <v>46</v>
      </c>
      <c r="C195" s="9">
        <v>7800</v>
      </c>
      <c r="D195" s="7" t="s">
        <v>16</v>
      </c>
      <c r="E195" s="10">
        <f>Intro_input!$I$27</f>
        <v>1.45</v>
      </c>
      <c r="F195" s="9">
        <f>C195*E195</f>
        <v>11310</v>
      </c>
      <c r="H195" s="8" t="s">
        <v>172</v>
      </c>
      <c r="I195" s="9"/>
      <c r="J195" s="7" t="s">
        <v>71</v>
      </c>
      <c r="K195" s="9"/>
      <c r="L195" s="9">
        <v>-39</v>
      </c>
    </row>
    <row r="196" spans="2:12" x14ac:dyDescent="0.3">
      <c r="B196" s="8" t="s">
        <v>17</v>
      </c>
      <c r="C196" s="9">
        <v>4800</v>
      </c>
      <c r="D196" s="7" t="s">
        <v>16</v>
      </c>
      <c r="E196" s="10">
        <f>Intro_input!$I$23</f>
        <v>0.55000000000000004</v>
      </c>
      <c r="F196" s="9">
        <f>C196*E196</f>
        <v>2640</v>
      </c>
      <c r="H196" s="5" t="s">
        <v>25</v>
      </c>
      <c r="I196" s="6"/>
      <c r="J196" s="7" t="s">
        <v>11</v>
      </c>
      <c r="K196" s="6"/>
      <c r="L196" s="6">
        <f>SUM(L187:L195)</f>
        <v>-3273</v>
      </c>
    </row>
    <row r="197" spans="2:12" x14ac:dyDescent="0.3">
      <c r="B197" s="5" t="s">
        <v>53</v>
      </c>
      <c r="C197" s="6"/>
      <c r="D197" s="7" t="s">
        <v>11</v>
      </c>
      <c r="E197" s="6"/>
      <c r="F197" s="6">
        <f>SUM(F195:F196)</f>
        <v>13950</v>
      </c>
      <c r="H197" s="5" t="s">
        <v>26</v>
      </c>
      <c r="I197" s="6"/>
      <c r="J197" s="7" t="s">
        <v>11</v>
      </c>
      <c r="K197" s="6"/>
      <c r="L197" s="6">
        <f>SUM(L185,L196)</f>
        <v>5172</v>
      </c>
    </row>
    <row r="198" spans="2:12" x14ac:dyDescent="0.3">
      <c r="B198" s="8" t="s">
        <v>11</v>
      </c>
      <c r="C198" s="9"/>
      <c r="D198" s="7" t="s">
        <v>11</v>
      </c>
      <c r="E198" s="9"/>
      <c r="F198" s="9"/>
      <c r="H198" s="8" t="s">
        <v>11</v>
      </c>
      <c r="I198" s="9"/>
      <c r="J198" s="7" t="s">
        <v>11</v>
      </c>
      <c r="K198" s="9"/>
      <c r="L198" s="9"/>
    </row>
    <row r="199" spans="2:12" x14ac:dyDescent="0.3">
      <c r="B199" s="5" t="s">
        <v>21</v>
      </c>
      <c r="C199" s="6"/>
      <c r="D199" s="7" t="s">
        <v>11</v>
      </c>
      <c r="E199" s="6"/>
      <c r="F199" s="6"/>
      <c r="H199" s="5" t="s">
        <v>27</v>
      </c>
      <c r="I199" s="6"/>
      <c r="J199" s="7" t="s">
        <v>11</v>
      </c>
      <c r="K199" s="6"/>
      <c r="L199" s="6"/>
    </row>
    <row r="200" spans="2:12" x14ac:dyDescent="0.3">
      <c r="B200" s="8" t="s">
        <v>22</v>
      </c>
      <c r="C200" s="9">
        <v>-150</v>
      </c>
      <c r="D200" s="7" t="s">
        <v>16</v>
      </c>
      <c r="E200" s="10">
        <v>3.6</v>
      </c>
      <c r="F200" s="9">
        <f>C200*E200</f>
        <v>-540</v>
      </c>
      <c r="H200" s="8" t="s">
        <v>28</v>
      </c>
      <c r="I200" s="9">
        <v>-1</v>
      </c>
      <c r="J200" s="7" t="s">
        <v>11</v>
      </c>
      <c r="K200" s="9">
        <v>725</v>
      </c>
      <c r="L200" s="9">
        <f t="shared" ref="L200:L208" si="8">I200*K200</f>
        <v>-725</v>
      </c>
    </row>
    <row r="201" spans="2:12" x14ac:dyDescent="0.3">
      <c r="B201" s="8" t="s">
        <v>174</v>
      </c>
      <c r="C201" s="9">
        <v>-23</v>
      </c>
      <c r="D201" s="7" t="s">
        <v>16</v>
      </c>
      <c r="E201" s="14">
        <f>Intro_input!$I$17</f>
        <v>10</v>
      </c>
      <c r="F201" s="9">
        <f>C201*E201</f>
        <v>-230</v>
      </c>
      <c r="H201" s="8" t="s">
        <v>163</v>
      </c>
      <c r="I201" s="9">
        <v>-1</v>
      </c>
      <c r="J201" s="7" t="s">
        <v>11</v>
      </c>
      <c r="K201" s="9">
        <v>100</v>
      </c>
      <c r="L201" s="9">
        <f t="shared" si="8"/>
        <v>-100</v>
      </c>
    </row>
    <row r="202" spans="2:12" x14ac:dyDescent="0.3">
      <c r="B202" s="8" t="s">
        <v>23</v>
      </c>
      <c r="C202" s="9">
        <v>-30</v>
      </c>
      <c r="D202" s="7" t="s">
        <v>24</v>
      </c>
      <c r="E202" s="10"/>
      <c r="F202" s="9"/>
      <c r="H202" s="8" t="s">
        <v>31</v>
      </c>
      <c r="I202" s="9">
        <v>-1</v>
      </c>
      <c r="J202" s="7" t="s">
        <v>11</v>
      </c>
      <c r="K202" s="9">
        <v>400</v>
      </c>
      <c r="L202" s="9">
        <f t="shared" si="8"/>
        <v>-400</v>
      </c>
    </row>
    <row r="203" spans="2:12" x14ac:dyDescent="0.3">
      <c r="B203" s="8" t="s">
        <v>166</v>
      </c>
      <c r="C203" s="9"/>
      <c r="D203" s="7" t="s">
        <v>71</v>
      </c>
      <c r="E203" s="9"/>
      <c r="F203" s="9">
        <v>-487.5</v>
      </c>
      <c r="H203" s="8" t="s">
        <v>162</v>
      </c>
      <c r="I203" s="9">
        <v>-3</v>
      </c>
      <c r="J203" s="7" t="s">
        <v>11</v>
      </c>
      <c r="K203" s="9">
        <v>140</v>
      </c>
      <c r="L203" s="9">
        <f t="shared" si="8"/>
        <v>-420</v>
      </c>
    </row>
    <row r="204" spans="2:12" x14ac:dyDescent="0.3">
      <c r="B204" s="8" t="s">
        <v>165</v>
      </c>
      <c r="C204" s="9"/>
      <c r="D204" s="7" t="s">
        <v>71</v>
      </c>
      <c r="E204" s="9"/>
      <c r="F204" s="9">
        <v>-476</v>
      </c>
      <c r="H204" s="8" t="s">
        <v>33</v>
      </c>
      <c r="I204" s="9">
        <v>-1</v>
      </c>
      <c r="J204" s="7" t="s">
        <v>11</v>
      </c>
      <c r="K204" s="9">
        <v>825</v>
      </c>
      <c r="L204" s="9">
        <f t="shared" si="8"/>
        <v>-825</v>
      </c>
    </row>
    <row r="205" spans="2:12" x14ac:dyDescent="0.3">
      <c r="B205" s="8" t="s">
        <v>164</v>
      </c>
      <c r="C205" s="9"/>
      <c r="D205" s="7" t="s">
        <v>71</v>
      </c>
      <c r="E205" s="9"/>
      <c r="F205" s="9">
        <v>-95</v>
      </c>
      <c r="H205" s="8" t="s">
        <v>34</v>
      </c>
      <c r="I205" s="9">
        <v>-1</v>
      </c>
      <c r="J205" s="7" t="s">
        <v>11</v>
      </c>
      <c r="K205" s="9">
        <v>375</v>
      </c>
      <c r="L205" s="9">
        <f t="shared" si="8"/>
        <v>-375</v>
      </c>
    </row>
    <row r="206" spans="2:12" x14ac:dyDescent="0.3">
      <c r="B206" s="8" t="s">
        <v>172</v>
      </c>
      <c r="C206" s="9"/>
      <c r="D206" s="7" t="s">
        <v>71</v>
      </c>
      <c r="E206" s="9"/>
      <c r="F206" s="9">
        <v>-52</v>
      </c>
      <c r="H206" s="8" t="s">
        <v>35</v>
      </c>
      <c r="I206" s="9">
        <v>-6000</v>
      </c>
      <c r="J206" s="7" t="s">
        <v>11</v>
      </c>
      <c r="K206" s="11">
        <v>0.11</v>
      </c>
      <c r="L206" s="9">
        <f t="shared" si="8"/>
        <v>-660</v>
      </c>
    </row>
    <row r="207" spans="2:12" x14ac:dyDescent="0.3">
      <c r="B207" s="5" t="s">
        <v>25</v>
      </c>
      <c r="C207" s="6"/>
      <c r="D207" s="7" t="s">
        <v>11</v>
      </c>
      <c r="E207" s="6"/>
      <c r="F207" s="6">
        <f>SUM(F199:F206)</f>
        <v>-1880.5</v>
      </c>
      <c r="H207" s="8" t="s">
        <v>36</v>
      </c>
      <c r="I207" s="12">
        <v>-5.4</v>
      </c>
      <c r="J207" s="7" t="s">
        <v>11</v>
      </c>
      <c r="K207" s="9">
        <v>90</v>
      </c>
      <c r="L207" s="9">
        <f t="shared" si="8"/>
        <v>-486.00000000000006</v>
      </c>
    </row>
    <row r="208" spans="2:12" x14ac:dyDescent="0.3">
      <c r="B208" s="5" t="s">
        <v>26</v>
      </c>
      <c r="C208" s="6"/>
      <c r="D208" s="7" t="s">
        <v>11</v>
      </c>
      <c r="E208" s="6"/>
      <c r="F208" s="6">
        <f>SUM(F197,F207)</f>
        <v>12069.5</v>
      </c>
      <c r="H208" s="8" t="s">
        <v>37</v>
      </c>
      <c r="I208" s="9">
        <v>-1</v>
      </c>
      <c r="J208" s="7" t="s">
        <v>11</v>
      </c>
      <c r="K208" s="9">
        <v>214</v>
      </c>
      <c r="L208" s="9">
        <f t="shared" si="8"/>
        <v>-214</v>
      </c>
    </row>
    <row r="209" spans="2:12" x14ac:dyDescent="0.3">
      <c r="B209" s="8" t="s">
        <v>11</v>
      </c>
      <c r="C209" s="9"/>
      <c r="D209" s="7" t="s">
        <v>11</v>
      </c>
      <c r="E209" s="9"/>
      <c r="F209" s="9"/>
      <c r="H209" s="8" t="s">
        <v>38</v>
      </c>
      <c r="I209" s="9"/>
      <c r="J209" s="7" t="s">
        <v>11</v>
      </c>
      <c r="K209" s="9"/>
      <c r="L209" s="9">
        <v>-750</v>
      </c>
    </row>
    <row r="210" spans="2:12" x14ac:dyDescent="0.3">
      <c r="B210" s="5" t="s">
        <v>27</v>
      </c>
      <c r="C210" s="6"/>
      <c r="D210" s="7" t="s">
        <v>11</v>
      </c>
      <c r="E210" s="6"/>
      <c r="F210" s="6"/>
      <c r="H210" s="5" t="s">
        <v>39</v>
      </c>
      <c r="I210" s="6"/>
      <c r="J210" s="7" t="s">
        <v>11</v>
      </c>
      <c r="K210" s="6"/>
      <c r="L210" s="6">
        <f>SUM(L200:L209)</f>
        <v>-4955</v>
      </c>
    </row>
    <row r="211" spans="2:12" x14ac:dyDescent="0.3">
      <c r="B211" s="8" t="s">
        <v>28</v>
      </c>
      <c r="C211" s="9">
        <v>-1</v>
      </c>
      <c r="D211" s="7" t="s">
        <v>11</v>
      </c>
      <c r="E211" s="9">
        <v>725</v>
      </c>
      <c r="F211" s="9">
        <f t="shared" ref="F211:F220" si="9">C211*E211</f>
        <v>-725</v>
      </c>
      <c r="H211" s="8" t="s">
        <v>40</v>
      </c>
      <c r="I211" s="9"/>
      <c r="J211" s="7" t="s">
        <v>11</v>
      </c>
      <c r="K211" s="9"/>
      <c r="L211" s="9">
        <f>SUM(L197,L210)</f>
        <v>217</v>
      </c>
    </row>
    <row r="212" spans="2:12" x14ac:dyDescent="0.3">
      <c r="B212" s="8" t="s">
        <v>30</v>
      </c>
      <c r="C212" s="9">
        <v>-30</v>
      </c>
      <c r="D212" s="7" t="s">
        <v>11</v>
      </c>
      <c r="E212" s="9">
        <v>20</v>
      </c>
      <c r="F212" s="9">
        <f t="shared" si="9"/>
        <v>-600</v>
      </c>
      <c r="H212" s="1"/>
      <c r="I212" s="1"/>
      <c r="J212" s="1"/>
      <c r="K212" s="1"/>
      <c r="L212" s="1"/>
    </row>
    <row r="213" spans="2:12" x14ac:dyDescent="0.3">
      <c r="B213" s="8" t="s">
        <v>163</v>
      </c>
      <c r="C213" s="9">
        <v>-1</v>
      </c>
      <c r="D213" s="7" t="s">
        <v>11</v>
      </c>
      <c r="E213" s="9">
        <v>100</v>
      </c>
      <c r="F213" s="9">
        <f t="shared" si="9"/>
        <v>-100</v>
      </c>
      <c r="H213" s="1"/>
      <c r="I213" s="1"/>
      <c r="J213" s="1"/>
      <c r="K213" s="1"/>
      <c r="L213" s="1"/>
    </row>
    <row r="214" spans="2:12" x14ac:dyDescent="0.3">
      <c r="B214" s="8" t="s">
        <v>31</v>
      </c>
      <c r="C214" s="9">
        <v>-1</v>
      </c>
      <c r="D214" s="7" t="s">
        <v>11</v>
      </c>
      <c r="E214" s="9">
        <v>400</v>
      </c>
      <c r="F214" s="9">
        <f t="shared" si="9"/>
        <v>-400</v>
      </c>
      <c r="H214" s="1"/>
      <c r="I214" s="1"/>
      <c r="J214" s="1"/>
      <c r="K214" s="1"/>
      <c r="L214" s="1"/>
    </row>
    <row r="215" spans="2:12" x14ac:dyDescent="0.3">
      <c r="B215" s="8" t="s">
        <v>162</v>
      </c>
      <c r="C215" s="9">
        <v>-5</v>
      </c>
      <c r="D215" s="7" t="s">
        <v>11</v>
      </c>
      <c r="E215" s="9">
        <v>140</v>
      </c>
      <c r="F215" s="9">
        <f t="shared" si="9"/>
        <v>-700</v>
      </c>
      <c r="H215" s="2" t="s">
        <v>41</v>
      </c>
      <c r="I215" s="1"/>
      <c r="J215" s="1"/>
      <c r="K215" s="1"/>
      <c r="L215" s="1"/>
    </row>
    <row r="216" spans="2:12" x14ac:dyDescent="0.3">
      <c r="B216" s="8" t="s">
        <v>33</v>
      </c>
      <c r="C216" s="9">
        <v>-1</v>
      </c>
      <c r="D216" s="7" t="s">
        <v>11</v>
      </c>
      <c r="E216" s="9">
        <v>1093</v>
      </c>
      <c r="F216" s="9">
        <f t="shared" si="9"/>
        <v>-1093</v>
      </c>
      <c r="H216" s="1"/>
      <c r="I216" s="1"/>
      <c r="J216" s="1"/>
      <c r="K216" s="1"/>
      <c r="L216" s="1"/>
    </row>
    <row r="217" spans="2:12" x14ac:dyDescent="0.3">
      <c r="B217" s="8" t="s">
        <v>34</v>
      </c>
      <c r="C217" s="9">
        <v>-1</v>
      </c>
      <c r="D217" s="7" t="s">
        <v>11</v>
      </c>
      <c r="E217" s="9">
        <v>497</v>
      </c>
      <c r="F217" s="9">
        <f t="shared" si="9"/>
        <v>-497</v>
      </c>
      <c r="H217" s="1" t="s">
        <v>52</v>
      </c>
      <c r="I217" s="1"/>
      <c r="J217" s="1"/>
      <c r="K217" s="1"/>
      <c r="L217" s="1"/>
    </row>
    <row r="218" spans="2:12" x14ac:dyDescent="0.3">
      <c r="B218" s="8" t="s">
        <v>35</v>
      </c>
      <c r="C218" s="9">
        <v>-9900</v>
      </c>
      <c r="D218" s="7" t="s">
        <v>11</v>
      </c>
      <c r="E218" s="11">
        <v>0.11</v>
      </c>
      <c r="F218" s="9">
        <f t="shared" si="9"/>
        <v>-1089</v>
      </c>
      <c r="H218" s="2" t="s">
        <v>1</v>
      </c>
      <c r="I218" s="2" t="s">
        <v>2</v>
      </c>
      <c r="J218" s="1"/>
      <c r="K218" s="1"/>
      <c r="L218" s="1"/>
    </row>
    <row r="219" spans="2:12" x14ac:dyDescent="0.3">
      <c r="B219" s="8" t="s">
        <v>36</v>
      </c>
      <c r="C219" s="12">
        <v>-9.6</v>
      </c>
      <c r="D219" s="7" t="s">
        <v>11</v>
      </c>
      <c r="E219" s="9">
        <v>90</v>
      </c>
      <c r="F219" s="9">
        <f t="shared" si="9"/>
        <v>-864</v>
      </c>
      <c r="H219" s="2" t="s">
        <v>3</v>
      </c>
      <c r="I219" s="2" t="s">
        <v>133</v>
      </c>
      <c r="J219" s="1"/>
      <c r="K219" s="1"/>
      <c r="L219" s="1"/>
    </row>
    <row r="220" spans="2:12" x14ac:dyDescent="0.3">
      <c r="B220" s="8" t="s">
        <v>37</v>
      </c>
      <c r="C220" s="9">
        <v>-1</v>
      </c>
      <c r="D220" s="7" t="s">
        <v>11</v>
      </c>
      <c r="E220" s="9">
        <v>293</v>
      </c>
      <c r="F220" s="9">
        <f t="shared" si="9"/>
        <v>-293</v>
      </c>
      <c r="H220" s="2" t="s">
        <v>4</v>
      </c>
      <c r="I220" s="2" t="s">
        <v>157</v>
      </c>
      <c r="J220" s="1"/>
      <c r="K220" s="1"/>
      <c r="L220" s="1"/>
    </row>
    <row r="221" spans="2:12" x14ac:dyDescent="0.3">
      <c r="B221" s="8" t="s">
        <v>38</v>
      </c>
      <c r="C221" s="9"/>
      <c r="D221" s="7" t="s">
        <v>11</v>
      </c>
      <c r="E221" s="9"/>
      <c r="F221" s="9">
        <v>-750</v>
      </c>
      <c r="H221" s="2" t="s">
        <v>6</v>
      </c>
      <c r="I221" s="2" t="s">
        <v>361</v>
      </c>
      <c r="J221" s="1"/>
      <c r="K221" s="1"/>
      <c r="L221" s="1"/>
    </row>
    <row r="222" spans="2:12" x14ac:dyDescent="0.3">
      <c r="B222" s="5" t="s">
        <v>39</v>
      </c>
      <c r="C222" s="6"/>
      <c r="D222" s="7" t="s">
        <v>11</v>
      </c>
      <c r="E222" s="6"/>
      <c r="F222" s="6">
        <f>SUM(F211:F221)</f>
        <v>-7111</v>
      </c>
      <c r="H222" s="2" t="s">
        <v>7</v>
      </c>
      <c r="I222" s="2" t="s">
        <v>137</v>
      </c>
      <c r="J222" s="1"/>
      <c r="K222" s="1"/>
      <c r="L222" s="1"/>
    </row>
    <row r="223" spans="2:12" x14ac:dyDescent="0.3">
      <c r="B223" s="8" t="s">
        <v>40</v>
      </c>
      <c r="C223" s="9"/>
      <c r="D223" s="7" t="s">
        <v>11</v>
      </c>
      <c r="E223" s="9"/>
      <c r="F223" s="9">
        <f>SUM(F208,F222)</f>
        <v>4958.5</v>
      </c>
      <c r="H223" s="1"/>
      <c r="I223" s="1"/>
      <c r="J223" s="1"/>
      <c r="K223" s="1"/>
      <c r="L223" s="1"/>
    </row>
    <row r="224" spans="2:12" x14ac:dyDescent="0.3">
      <c r="B224" s="1"/>
      <c r="C224" s="1"/>
      <c r="D224" s="1"/>
      <c r="E224" s="1"/>
      <c r="F224" s="1"/>
      <c r="H224" s="3" t="s">
        <v>9</v>
      </c>
      <c r="I224" s="4" t="s">
        <v>10</v>
      </c>
      <c r="J224" s="4" t="s">
        <v>11</v>
      </c>
      <c r="K224" s="4" t="s">
        <v>12</v>
      </c>
      <c r="L224" s="4" t="s">
        <v>13</v>
      </c>
    </row>
    <row r="225" spans="2:12" x14ac:dyDescent="0.3">
      <c r="B225" s="1"/>
      <c r="C225" s="1"/>
      <c r="D225" s="1"/>
      <c r="E225" s="1"/>
      <c r="F225" s="1"/>
      <c r="H225" s="5" t="s">
        <v>14</v>
      </c>
      <c r="I225" s="6"/>
      <c r="J225" s="7" t="s">
        <v>11</v>
      </c>
      <c r="K225" s="6"/>
      <c r="L225" s="6"/>
    </row>
    <row r="226" spans="2:12" x14ac:dyDescent="0.3">
      <c r="B226" s="1"/>
      <c r="C226" s="1"/>
      <c r="D226" s="1"/>
      <c r="E226" s="1"/>
      <c r="F226" s="1"/>
      <c r="H226" s="8" t="s">
        <v>46</v>
      </c>
      <c r="I226" s="9">
        <v>7800</v>
      </c>
      <c r="J226" s="7" t="s">
        <v>16</v>
      </c>
      <c r="K226" s="10">
        <f>Intro_input!$I$27</f>
        <v>1.45</v>
      </c>
      <c r="L226" s="9">
        <f>I226*K226</f>
        <v>11310</v>
      </c>
    </row>
    <row r="227" spans="2:12" x14ac:dyDescent="0.3">
      <c r="B227" s="2" t="s">
        <v>41</v>
      </c>
      <c r="C227" s="1"/>
      <c r="D227" s="1"/>
      <c r="E227" s="1"/>
      <c r="F227" s="1"/>
      <c r="H227" s="8" t="s">
        <v>17</v>
      </c>
      <c r="I227" s="9">
        <v>4800</v>
      </c>
      <c r="J227" s="7" t="s">
        <v>16</v>
      </c>
      <c r="K227" s="10">
        <f>Intro_input!$I$23</f>
        <v>0.55000000000000004</v>
      </c>
      <c r="L227" s="9">
        <f>I227*K227</f>
        <v>2640</v>
      </c>
    </row>
    <row r="228" spans="2:12" x14ac:dyDescent="0.3">
      <c r="B228" s="1"/>
      <c r="C228" s="1"/>
      <c r="D228" s="1"/>
      <c r="E228" s="1"/>
      <c r="F228" s="1"/>
      <c r="H228" s="5" t="s">
        <v>53</v>
      </c>
      <c r="I228" s="6"/>
      <c r="J228" s="7" t="s">
        <v>11</v>
      </c>
      <c r="K228" s="6"/>
      <c r="L228" s="6">
        <f>SUM(L226:L227)</f>
        <v>13950</v>
      </c>
    </row>
    <row r="229" spans="2:12" x14ac:dyDescent="0.3">
      <c r="B229" s="1" t="s">
        <v>55</v>
      </c>
      <c r="C229" s="1"/>
      <c r="D229" s="1"/>
      <c r="E229" s="1"/>
      <c r="F229" s="1"/>
      <c r="H229" s="8" t="s">
        <v>11</v>
      </c>
      <c r="I229" s="9"/>
      <c r="J229" s="7" t="s">
        <v>11</v>
      </c>
      <c r="K229" s="9"/>
      <c r="L229" s="9"/>
    </row>
    <row r="230" spans="2:12" x14ac:dyDescent="0.3">
      <c r="B230" s="2" t="s">
        <v>1</v>
      </c>
      <c r="C230" s="2" t="s">
        <v>2</v>
      </c>
      <c r="D230" s="1"/>
      <c r="E230" s="1"/>
      <c r="F230" s="1"/>
      <c r="H230" s="5" t="s">
        <v>21</v>
      </c>
      <c r="I230" s="6"/>
      <c r="J230" s="7" t="s">
        <v>11</v>
      </c>
      <c r="K230" s="6"/>
      <c r="L230" s="6"/>
    </row>
    <row r="231" spans="2:12" x14ac:dyDescent="0.3">
      <c r="B231" s="2" t="s">
        <v>3</v>
      </c>
      <c r="C231" s="2" t="s">
        <v>133</v>
      </c>
      <c r="D231" s="1"/>
      <c r="E231" s="1"/>
      <c r="F231" s="1"/>
      <c r="H231" s="8" t="s">
        <v>22</v>
      </c>
      <c r="I231" s="9">
        <v>-150</v>
      </c>
      <c r="J231" s="7" t="s">
        <v>16</v>
      </c>
      <c r="K231" s="10">
        <v>3.6</v>
      </c>
      <c r="L231" s="9">
        <f>I231*K231</f>
        <v>-540</v>
      </c>
    </row>
    <row r="232" spans="2:12" x14ac:dyDescent="0.3">
      <c r="B232" s="2" t="s">
        <v>4</v>
      </c>
      <c r="C232" s="2" t="s">
        <v>157</v>
      </c>
      <c r="D232" s="1"/>
      <c r="E232" s="1"/>
      <c r="F232" s="1"/>
      <c r="H232" s="8" t="s">
        <v>174</v>
      </c>
      <c r="I232" s="9">
        <v>-128</v>
      </c>
      <c r="J232" s="7" t="s">
        <v>16</v>
      </c>
      <c r="K232" s="14">
        <f>Intro_input!$I$17</f>
        <v>10</v>
      </c>
      <c r="L232" s="9">
        <f>I232*K232</f>
        <v>-1280</v>
      </c>
    </row>
    <row r="233" spans="2:12" x14ac:dyDescent="0.3">
      <c r="B233" s="2" t="s">
        <v>6</v>
      </c>
      <c r="C233" s="2" t="s">
        <v>361</v>
      </c>
      <c r="D233" s="1"/>
      <c r="E233" s="1"/>
      <c r="F233" s="1"/>
      <c r="H233" s="8" t="s">
        <v>168</v>
      </c>
      <c r="I233" s="9">
        <v>-29</v>
      </c>
      <c r="J233" s="7" t="s">
        <v>16</v>
      </c>
      <c r="K233" s="14">
        <f>Intro_input!$I$18</f>
        <v>16</v>
      </c>
      <c r="L233" s="9">
        <f>I233*K233</f>
        <v>-464</v>
      </c>
    </row>
    <row r="234" spans="2:12" x14ac:dyDescent="0.3">
      <c r="B234" s="2" t="s">
        <v>7</v>
      </c>
      <c r="C234" s="2" t="s">
        <v>8</v>
      </c>
      <c r="D234" s="1"/>
      <c r="E234" s="1"/>
      <c r="F234" s="1"/>
      <c r="H234" s="8" t="s">
        <v>167</v>
      </c>
      <c r="I234" s="9">
        <v>-98</v>
      </c>
      <c r="J234" s="7" t="s">
        <v>16</v>
      </c>
      <c r="K234" s="14">
        <f>Intro_input!$I$19</f>
        <v>9</v>
      </c>
      <c r="L234" s="9">
        <f>I234*K234</f>
        <v>-882</v>
      </c>
    </row>
    <row r="235" spans="2:12" x14ac:dyDescent="0.3">
      <c r="B235" s="1"/>
      <c r="C235" s="1"/>
      <c r="D235" s="1"/>
      <c r="E235" s="1"/>
      <c r="F235" s="1"/>
      <c r="H235" s="8" t="s">
        <v>166</v>
      </c>
      <c r="I235" s="9"/>
      <c r="J235" s="7" t="s">
        <v>71</v>
      </c>
      <c r="K235" s="9"/>
      <c r="L235" s="9">
        <v>-487.5</v>
      </c>
    </row>
    <row r="236" spans="2:12" x14ac:dyDescent="0.3">
      <c r="B236" s="3" t="s">
        <v>9</v>
      </c>
      <c r="C236" s="4" t="s">
        <v>10</v>
      </c>
      <c r="D236" s="4" t="s">
        <v>11</v>
      </c>
      <c r="E236" s="4" t="s">
        <v>12</v>
      </c>
      <c r="F236" s="4" t="s">
        <v>13</v>
      </c>
      <c r="H236" s="8" t="s">
        <v>165</v>
      </c>
      <c r="I236" s="9"/>
      <c r="J236" s="7" t="s">
        <v>71</v>
      </c>
      <c r="K236" s="9"/>
      <c r="L236" s="9">
        <v>-476</v>
      </c>
    </row>
    <row r="237" spans="2:12" x14ac:dyDescent="0.3">
      <c r="B237" s="5" t="s">
        <v>14</v>
      </c>
      <c r="C237" s="6"/>
      <c r="D237" s="7" t="s">
        <v>11</v>
      </c>
      <c r="E237" s="6"/>
      <c r="F237" s="6"/>
      <c r="H237" s="8" t="s">
        <v>164</v>
      </c>
      <c r="I237" s="9"/>
      <c r="J237" s="7" t="s">
        <v>71</v>
      </c>
      <c r="K237" s="9"/>
      <c r="L237" s="9">
        <v>-95</v>
      </c>
    </row>
    <row r="238" spans="2:12" x14ac:dyDescent="0.3">
      <c r="B238" s="8" t="s">
        <v>46</v>
      </c>
      <c r="C238" s="9">
        <v>7100</v>
      </c>
      <c r="D238" s="7" t="s">
        <v>16</v>
      </c>
      <c r="E238" s="10">
        <f>Intro_input!$I$27</f>
        <v>1.45</v>
      </c>
      <c r="F238" s="9">
        <f>C238*E238</f>
        <v>10295</v>
      </c>
      <c r="H238" s="8" t="s">
        <v>172</v>
      </c>
      <c r="I238" s="9"/>
      <c r="J238" s="7" t="s">
        <v>71</v>
      </c>
      <c r="K238" s="9"/>
      <c r="L238" s="9">
        <v>-52</v>
      </c>
    </row>
    <row r="239" spans="2:12" x14ac:dyDescent="0.3">
      <c r="B239" s="8" t="s">
        <v>17</v>
      </c>
      <c r="C239" s="9">
        <v>4400</v>
      </c>
      <c r="D239" s="7" t="s">
        <v>16</v>
      </c>
      <c r="E239" s="10">
        <f>Intro_input!$I$23</f>
        <v>0.55000000000000004</v>
      </c>
      <c r="F239" s="9">
        <f>C239*E239</f>
        <v>2420</v>
      </c>
      <c r="H239" s="5" t="s">
        <v>25</v>
      </c>
      <c r="I239" s="6"/>
      <c r="J239" s="7" t="s">
        <v>11</v>
      </c>
      <c r="K239" s="6"/>
      <c r="L239" s="6">
        <f>SUM(L230:L238)</f>
        <v>-4276.5</v>
      </c>
    </row>
    <row r="240" spans="2:12" x14ac:dyDescent="0.3">
      <c r="B240" s="5" t="s">
        <v>53</v>
      </c>
      <c r="C240" s="6"/>
      <c r="D240" s="7" t="s">
        <v>11</v>
      </c>
      <c r="E240" s="6"/>
      <c r="F240" s="6">
        <f>SUM(F238:F239)</f>
        <v>12715</v>
      </c>
      <c r="H240" s="5" t="s">
        <v>26</v>
      </c>
      <c r="I240" s="6"/>
      <c r="J240" s="7" t="s">
        <v>11</v>
      </c>
      <c r="K240" s="6"/>
      <c r="L240" s="6">
        <f>SUM(L228,L239)</f>
        <v>9673.5</v>
      </c>
    </row>
    <row r="241" spans="2:12" x14ac:dyDescent="0.3">
      <c r="B241" s="8" t="s">
        <v>11</v>
      </c>
      <c r="C241" s="9"/>
      <c r="D241" s="7" t="s">
        <v>11</v>
      </c>
      <c r="E241" s="9"/>
      <c r="F241" s="9"/>
      <c r="H241" s="8" t="s">
        <v>11</v>
      </c>
      <c r="I241" s="9"/>
      <c r="J241" s="7" t="s">
        <v>11</v>
      </c>
      <c r="K241" s="9"/>
      <c r="L241" s="9"/>
    </row>
    <row r="242" spans="2:12" x14ac:dyDescent="0.3">
      <c r="B242" s="5" t="s">
        <v>21</v>
      </c>
      <c r="C242" s="6"/>
      <c r="D242" s="7" t="s">
        <v>11</v>
      </c>
      <c r="E242" s="6"/>
      <c r="F242" s="6"/>
      <c r="H242" s="5" t="s">
        <v>27</v>
      </c>
      <c r="I242" s="6"/>
      <c r="J242" s="7" t="s">
        <v>11</v>
      </c>
      <c r="K242" s="6"/>
      <c r="L242" s="6"/>
    </row>
    <row r="243" spans="2:12" x14ac:dyDescent="0.3">
      <c r="B243" s="8" t="s">
        <v>22</v>
      </c>
      <c r="C243" s="9">
        <v>-170</v>
      </c>
      <c r="D243" s="7" t="s">
        <v>16</v>
      </c>
      <c r="E243" s="10">
        <v>3.6</v>
      </c>
      <c r="F243" s="9">
        <f>C243*E243</f>
        <v>-612</v>
      </c>
      <c r="H243" s="8" t="s">
        <v>28</v>
      </c>
      <c r="I243" s="9">
        <v>-1</v>
      </c>
      <c r="J243" s="7" t="s">
        <v>11</v>
      </c>
      <c r="K243" s="9">
        <v>725</v>
      </c>
      <c r="L243" s="9">
        <f t="shared" ref="L243:L251" si="10">I243*K243</f>
        <v>-725</v>
      </c>
    </row>
    <row r="244" spans="2:12" x14ac:dyDescent="0.3">
      <c r="B244" s="8" t="s">
        <v>174</v>
      </c>
      <c r="C244" s="9">
        <v>-29</v>
      </c>
      <c r="D244" s="7" t="s">
        <v>16</v>
      </c>
      <c r="E244" s="14">
        <f>Intro_input!$I$17</f>
        <v>10</v>
      </c>
      <c r="F244" s="9">
        <f>C244*E244</f>
        <v>-290</v>
      </c>
      <c r="H244" s="8" t="s">
        <v>163</v>
      </c>
      <c r="I244" s="9">
        <v>-2</v>
      </c>
      <c r="J244" s="7" t="s">
        <v>11</v>
      </c>
      <c r="K244" s="9">
        <v>100</v>
      </c>
      <c r="L244" s="9">
        <f t="shared" si="10"/>
        <v>-200</v>
      </c>
    </row>
    <row r="245" spans="2:12" x14ac:dyDescent="0.3">
      <c r="B245" s="8" t="s">
        <v>23</v>
      </c>
      <c r="C245" s="9">
        <v>-30</v>
      </c>
      <c r="D245" s="7" t="s">
        <v>24</v>
      </c>
      <c r="E245" s="10"/>
      <c r="F245" s="9"/>
      <c r="H245" s="8" t="s">
        <v>31</v>
      </c>
      <c r="I245" s="9">
        <v>-1</v>
      </c>
      <c r="J245" s="7" t="s">
        <v>11</v>
      </c>
      <c r="K245" s="9">
        <v>400</v>
      </c>
      <c r="L245" s="9">
        <f t="shared" si="10"/>
        <v>-400</v>
      </c>
    </row>
    <row r="246" spans="2:12" x14ac:dyDescent="0.3">
      <c r="B246" s="8" t="s">
        <v>166</v>
      </c>
      <c r="C246" s="9"/>
      <c r="D246" s="7" t="s">
        <v>71</v>
      </c>
      <c r="E246" s="9"/>
      <c r="F246" s="9">
        <v>-487.5</v>
      </c>
      <c r="H246" s="8" t="s">
        <v>162</v>
      </c>
      <c r="I246" s="9">
        <v>-5</v>
      </c>
      <c r="J246" s="7" t="s">
        <v>11</v>
      </c>
      <c r="K246" s="9">
        <v>140</v>
      </c>
      <c r="L246" s="9">
        <f t="shared" si="10"/>
        <v>-700</v>
      </c>
    </row>
    <row r="247" spans="2:12" x14ac:dyDescent="0.3">
      <c r="B247" s="8" t="s">
        <v>165</v>
      </c>
      <c r="C247" s="9"/>
      <c r="D247" s="7" t="s">
        <v>71</v>
      </c>
      <c r="E247" s="9"/>
      <c r="F247" s="9">
        <v>-476</v>
      </c>
      <c r="H247" s="8" t="s">
        <v>33</v>
      </c>
      <c r="I247" s="9">
        <v>-1</v>
      </c>
      <c r="J247" s="7" t="s">
        <v>11</v>
      </c>
      <c r="K247" s="9">
        <v>1093</v>
      </c>
      <c r="L247" s="9">
        <f t="shared" si="10"/>
        <v>-1093</v>
      </c>
    </row>
    <row r="248" spans="2:12" x14ac:dyDescent="0.3">
      <c r="B248" s="8" t="s">
        <v>164</v>
      </c>
      <c r="C248" s="9"/>
      <c r="D248" s="7" t="s">
        <v>71</v>
      </c>
      <c r="E248" s="9"/>
      <c r="F248" s="9">
        <v>-95</v>
      </c>
      <c r="H248" s="8" t="s">
        <v>34</v>
      </c>
      <c r="I248" s="9">
        <v>-1</v>
      </c>
      <c r="J248" s="7" t="s">
        <v>11</v>
      </c>
      <c r="K248" s="9">
        <v>497</v>
      </c>
      <c r="L248" s="9">
        <f t="shared" si="10"/>
        <v>-497</v>
      </c>
    </row>
    <row r="249" spans="2:12" x14ac:dyDescent="0.3">
      <c r="B249" s="8" t="s">
        <v>172</v>
      </c>
      <c r="C249" s="9"/>
      <c r="D249" s="7" t="s">
        <v>71</v>
      </c>
      <c r="E249" s="9"/>
      <c r="F249" s="9">
        <v>-52</v>
      </c>
      <c r="H249" s="8" t="s">
        <v>35</v>
      </c>
      <c r="I249" s="9">
        <v>-9900</v>
      </c>
      <c r="J249" s="7" t="s">
        <v>11</v>
      </c>
      <c r="K249" s="11">
        <v>0.11</v>
      </c>
      <c r="L249" s="9">
        <f t="shared" si="10"/>
        <v>-1089</v>
      </c>
    </row>
    <row r="250" spans="2:12" x14ac:dyDescent="0.3">
      <c r="B250" s="5" t="s">
        <v>25</v>
      </c>
      <c r="C250" s="6"/>
      <c r="D250" s="7" t="s">
        <v>11</v>
      </c>
      <c r="E250" s="6"/>
      <c r="F250" s="6">
        <f>SUM(F242:F249)</f>
        <v>-2012.5</v>
      </c>
      <c r="H250" s="8" t="s">
        <v>36</v>
      </c>
      <c r="I250" s="12">
        <v>-9.6</v>
      </c>
      <c r="J250" s="7" t="s">
        <v>11</v>
      </c>
      <c r="K250" s="9">
        <v>90</v>
      </c>
      <c r="L250" s="9">
        <f t="shared" si="10"/>
        <v>-864</v>
      </c>
    </row>
    <row r="251" spans="2:12" x14ac:dyDescent="0.3">
      <c r="B251" s="5" t="s">
        <v>26</v>
      </c>
      <c r="C251" s="6"/>
      <c r="D251" s="7" t="s">
        <v>11</v>
      </c>
      <c r="E251" s="6"/>
      <c r="F251" s="6">
        <f>SUM(F240,F250)</f>
        <v>10702.5</v>
      </c>
      <c r="H251" s="8" t="s">
        <v>37</v>
      </c>
      <c r="I251" s="9">
        <v>-1</v>
      </c>
      <c r="J251" s="7" t="s">
        <v>11</v>
      </c>
      <c r="K251" s="9">
        <v>293</v>
      </c>
      <c r="L251" s="9">
        <f t="shared" si="10"/>
        <v>-293</v>
      </c>
    </row>
    <row r="252" spans="2:12" x14ac:dyDescent="0.3">
      <c r="B252" s="8" t="s">
        <v>11</v>
      </c>
      <c r="C252" s="9"/>
      <c r="D252" s="7" t="s">
        <v>11</v>
      </c>
      <c r="E252" s="9"/>
      <c r="F252" s="9"/>
      <c r="H252" s="8" t="s">
        <v>38</v>
      </c>
      <c r="I252" s="9"/>
      <c r="J252" s="7" t="s">
        <v>11</v>
      </c>
      <c r="K252" s="9"/>
      <c r="L252" s="9">
        <v>-750</v>
      </c>
    </row>
    <row r="253" spans="2:12" x14ac:dyDescent="0.3">
      <c r="B253" s="5" t="s">
        <v>27</v>
      </c>
      <c r="C253" s="6"/>
      <c r="D253" s="7" t="s">
        <v>11</v>
      </c>
      <c r="E253" s="6"/>
      <c r="F253" s="6"/>
      <c r="H253" s="5" t="s">
        <v>39</v>
      </c>
      <c r="I253" s="6"/>
      <c r="J253" s="7" t="s">
        <v>11</v>
      </c>
      <c r="K253" s="6"/>
      <c r="L253" s="6">
        <f>SUM(L243:L252)</f>
        <v>-6611</v>
      </c>
    </row>
    <row r="254" spans="2:12" x14ac:dyDescent="0.3">
      <c r="B254" s="8" t="s">
        <v>28</v>
      </c>
      <c r="C254" s="9">
        <v>-1</v>
      </c>
      <c r="D254" s="7" t="s">
        <v>11</v>
      </c>
      <c r="E254" s="9">
        <v>725</v>
      </c>
      <c r="F254" s="9">
        <f t="shared" ref="F254:F263" si="11">C254*E254</f>
        <v>-725</v>
      </c>
      <c r="H254" s="8" t="s">
        <v>40</v>
      </c>
      <c r="I254" s="9"/>
      <c r="J254" s="7" t="s">
        <v>11</v>
      </c>
      <c r="K254" s="9"/>
      <c r="L254" s="9">
        <f>SUM(L240,L253)</f>
        <v>3062.5</v>
      </c>
    </row>
    <row r="255" spans="2:12" x14ac:dyDescent="0.3">
      <c r="B255" s="8" t="s">
        <v>30</v>
      </c>
      <c r="C255" s="9">
        <v>-30</v>
      </c>
      <c r="D255" s="7" t="s">
        <v>11</v>
      </c>
      <c r="E255" s="9">
        <v>20</v>
      </c>
      <c r="F255" s="9">
        <f t="shared" si="11"/>
        <v>-600</v>
      </c>
      <c r="H255" s="1"/>
      <c r="I255" s="1"/>
      <c r="J255" s="1"/>
      <c r="K255" s="1"/>
      <c r="L255" s="1"/>
    </row>
    <row r="256" spans="2:12" x14ac:dyDescent="0.3">
      <c r="B256" s="8" t="s">
        <v>163</v>
      </c>
      <c r="C256" s="9">
        <v>-1</v>
      </c>
      <c r="D256" s="7" t="s">
        <v>11</v>
      </c>
      <c r="E256" s="9">
        <v>100</v>
      </c>
      <c r="F256" s="9">
        <f t="shared" si="11"/>
        <v>-100</v>
      </c>
      <c r="H256" s="2" t="s">
        <v>190</v>
      </c>
      <c r="I256" s="1"/>
      <c r="J256" s="1"/>
      <c r="K256" s="1"/>
      <c r="L256" s="1"/>
    </row>
    <row r="257" spans="2:12" x14ac:dyDescent="0.3">
      <c r="B257" s="8" t="s">
        <v>31</v>
      </c>
      <c r="C257" s="9">
        <v>-1</v>
      </c>
      <c r="D257" s="7" t="s">
        <v>11</v>
      </c>
      <c r="E257" s="9">
        <v>400</v>
      </c>
      <c r="F257" s="9">
        <f t="shared" si="11"/>
        <v>-400</v>
      </c>
      <c r="H257" s="1"/>
      <c r="I257" s="1"/>
      <c r="J257" s="1"/>
      <c r="K257" s="1"/>
      <c r="L257" s="1"/>
    </row>
    <row r="258" spans="2:12" x14ac:dyDescent="0.3">
      <c r="B258" s="8" t="s">
        <v>162</v>
      </c>
      <c r="C258" s="9">
        <v>-5</v>
      </c>
      <c r="D258" s="7" t="s">
        <v>11</v>
      </c>
      <c r="E258" s="9">
        <v>140</v>
      </c>
      <c r="F258" s="9">
        <f t="shared" si="11"/>
        <v>-700</v>
      </c>
      <c r="H258" s="2" t="s">
        <v>41</v>
      </c>
      <c r="I258" s="1"/>
      <c r="J258" s="1"/>
      <c r="K258" s="1"/>
      <c r="L258" s="1"/>
    </row>
    <row r="259" spans="2:12" x14ac:dyDescent="0.3">
      <c r="B259" s="8" t="s">
        <v>33</v>
      </c>
      <c r="C259" s="9">
        <v>-1</v>
      </c>
      <c r="D259" s="7" t="s">
        <v>11</v>
      </c>
      <c r="E259" s="9">
        <v>1024</v>
      </c>
      <c r="F259" s="9">
        <f t="shared" si="11"/>
        <v>-1024</v>
      </c>
      <c r="H259" s="1"/>
      <c r="I259" s="1"/>
      <c r="J259" s="1"/>
      <c r="K259" s="1"/>
      <c r="L259" s="1"/>
    </row>
    <row r="260" spans="2:12" x14ac:dyDescent="0.3">
      <c r="B260" s="8" t="s">
        <v>34</v>
      </c>
      <c r="C260" s="9">
        <v>-1</v>
      </c>
      <c r="D260" s="7" t="s">
        <v>11</v>
      </c>
      <c r="E260" s="9">
        <v>466</v>
      </c>
      <c r="F260" s="9">
        <f t="shared" si="11"/>
        <v>-466</v>
      </c>
      <c r="H260" s="1" t="s">
        <v>55</v>
      </c>
      <c r="I260" s="1"/>
      <c r="J260" s="1"/>
      <c r="K260" s="1"/>
      <c r="L260" s="1"/>
    </row>
    <row r="261" spans="2:12" x14ac:dyDescent="0.3">
      <c r="B261" s="8" t="s">
        <v>35</v>
      </c>
      <c r="C261" s="9">
        <v>-9000</v>
      </c>
      <c r="D261" s="7" t="s">
        <v>11</v>
      </c>
      <c r="E261" s="11">
        <v>0.11</v>
      </c>
      <c r="F261" s="9">
        <f t="shared" si="11"/>
        <v>-990</v>
      </c>
      <c r="H261" s="2" t="s">
        <v>1</v>
      </c>
      <c r="I261" s="2" t="s">
        <v>2</v>
      </c>
      <c r="J261" s="1"/>
      <c r="K261" s="1"/>
      <c r="L261" s="1"/>
    </row>
    <row r="262" spans="2:12" x14ac:dyDescent="0.3">
      <c r="B262" s="8" t="s">
        <v>36</v>
      </c>
      <c r="C262" s="12">
        <v>-8.8000000000000007</v>
      </c>
      <c r="D262" s="7" t="s">
        <v>11</v>
      </c>
      <c r="E262" s="9">
        <v>90</v>
      </c>
      <c r="F262" s="9">
        <f t="shared" si="11"/>
        <v>-792.00000000000011</v>
      </c>
      <c r="H262" s="2" t="s">
        <v>3</v>
      </c>
      <c r="I262" s="2" t="s">
        <v>133</v>
      </c>
      <c r="J262" s="1"/>
      <c r="K262" s="1"/>
      <c r="L262" s="1"/>
    </row>
    <row r="263" spans="2:12" x14ac:dyDescent="0.3">
      <c r="B263" s="8" t="s">
        <v>37</v>
      </c>
      <c r="C263" s="9">
        <v>-1</v>
      </c>
      <c r="D263" s="7" t="s">
        <v>11</v>
      </c>
      <c r="E263" s="9">
        <v>278</v>
      </c>
      <c r="F263" s="9">
        <f t="shared" si="11"/>
        <v>-278</v>
      </c>
      <c r="H263" s="2" t="s">
        <v>4</v>
      </c>
      <c r="I263" s="2" t="s">
        <v>157</v>
      </c>
      <c r="J263" s="1"/>
      <c r="K263" s="1"/>
      <c r="L263" s="1"/>
    </row>
    <row r="264" spans="2:12" x14ac:dyDescent="0.3">
      <c r="B264" s="8" t="s">
        <v>38</v>
      </c>
      <c r="C264" s="9"/>
      <c r="D264" s="7" t="s">
        <v>11</v>
      </c>
      <c r="E264" s="9"/>
      <c r="F264" s="9">
        <v>-750</v>
      </c>
      <c r="H264" s="2" t="s">
        <v>6</v>
      </c>
      <c r="I264" s="2" t="s">
        <v>361</v>
      </c>
      <c r="J264" s="1"/>
      <c r="K264" s="1"/>
      <c r="L264" s="1"/>
    </row>
    <row r="265" spans="2:12" x14ac:dyDescent="0.3">
      <c r="B265" s="5" t="s">
        <v>39</v>
      </c>
      <c r="C265" s="6"/>
      <c r="D265" s="7" t="s">
        <v>11</v>
      </c>
      <c r="E265" s="6"/>
      <c r="F265" s="6">
        <f>SUM(F254:F264)</f>
        <v>-6825</v>
      </c>
      <c r="H265" s="2" t="s">
        <v>7</v>
      </c>
      <c r="I265" s="2" t="s">
        <v>137</v>
      </c>
      <c r="J265" s="1"/>
      <c r="K265" s="1"/>
      <c r="L265" s="1"/>
    </row>
    <row r="266" spans="2:12" x14ac:dyDescent="0.3">
      <c r="B266" s="8" t="s">
        <v>40</v>
      </c>
      <c r="C266" s="9"/>
      <c r="D266" s="7" t="s">
        <v>11</v>
      </c>
      <c r="E266" s="9"/>
      <c r="F266" s="9">
        <f>SUM(F251,F265)</f>
        <v>3877.5</v>
      </c>
      <c r="H266" s="1"/>
      <c r="I266" s="1"/>
      <c r="J266" s="1"/>
      <c r="K266" s="1"/>
      <c r="L266" s="1"/>
    </row>
    <row r="267" spans="2:12" x14ac:dyDescent="0.3">
      <c r="B267" s="1"/>
      <c r="C267" s="1"/>
      <c r="D267" s="1"/>
      <c r="E267" s="1"/>
      <c r="F267" s="1"/>
      <c r="H267" s="3" t="s">
        <v>9</v>
      </c>
      <c r="I267" s="4" t="s">
        <v>10</v>
      </c>
      <c r="J267" s="4" t="s">
        <v>11</v>
      </c>
      <c r="K267" s="4" t="s">
        <v>12</v>
      </c>
      <c r="L267" s="4" t="s">
        <v>13</v>
      </c>
    </row>
    <row r="268" spans="2:12" x14ac:dyDescent="0.3">
      <c r="B268" s="1"/>
      <c r="C268" s="1"/>
      <c r="D268" s="1"/>
      <c r="E268" s="1"/>
      <c r="F268" s="1"/>
      <c r="H268" s="5" t="s">
        <v>14</v>
      </c>
      <c r="I268" s="6"/>
      <c r="J268" s="7" t="s">
        <v>11</v>
      </c>
      <c r="K268" s="6"/>
      <c r="L268" s="6"/>
    </row>
    <row r="269" spans="2:12" x14ac:dyDescent="0.3">
      <c r="B269" s="1"/>
      <c r="C269" s="1"/>
      <c r="D269" s="1"/>
      <c r="E269" s="1"/>
      <c r="F269" s="1"/>
      <c r="H269" s="8" t="s">
        <v>46</v>
      </c>
      <c r="I269" s="9">
        <v>7100</v>
      </c>
      <c r="J269" s="7" t="s">
        <v>16</v>
      </c>
      <c r="K269" s="10">
        <f>Intro_input!$I$27</f>
        <v>1.45</v>
      </c>
      <c r="L269" s="9">
        <f>I269*K269</f>
        <v>10295</v>
      </c>
    </row>
    <row r="270" spans="2:12" x14ac:dyDescent="0.3">
      <c r="B270" s="2" t="s">
        <v>41</v>
      </c>
      <c r="C270" s="1"/>
      <c r="D270" s="1"/>
      <c r="E270" s="1"/>
      <c r="F270" s="1"/>
      <c r="H270" s="8" t="s">
        <v>17</v>
      </c>
      <c r="I270" s="9">
        <v>4400</v>
      </c>
      <c r="J270" s="7" t="s">
        <v>16</v>
      </c>
      <c r="K270" s="10">
        <f>Intro_input!$I$23</f>
        <v>0.55000000000000004</v>
      </c>
      <c r="L270" s="9">
        <f>I270*K270</f>
        <v>2420</v>
      </c>
    </row>
    <row r="271" spans="2:12" x14ac:dyDescent="0.3">
      <c r="B271" s="1"/>
      <c r="C271" s="1"/>
      <c r="D271" s="1"/>
      <c r="E271" s="1"/>
      <c r="F271" s="1"/>
      <c r="H271" s="5" t="s">
        <v>53</v>
      </c>
      <c r="I271" s="6"/>
      <c r="J271" s="7" t="s">
        <v>11</v>
      </c>
      <c r="K271" s="6"/>
      <c r="L271" s="6">
        <f>SUM(L269:L270)</f>
        <v>12715</v>
      </c>
    </row>
    <row r="272" spans="2:12" x14ac:dyDescent="0.3">
      <c r="B272" s="1" t="s">
        <v>57</v>
      </c>
      <c r="C272" s="1"/>
      <c r="D272" s="1"/>
      <c r="E272" s="1"/>
      <c r="F272" s="1"/>
      <c r="H272" s="8" t="s">
        <v>11</v>
      </c>
      <c r="I272" s="9"/>
      <c r="J272" s="7" t="s">
        <v>11</v>
      </c>
      <c r="K272" s="9"/>
      <c r="L272" s="9"/>
    </row>
    <row r="273" spans="2:12" x14ac:dyDescent="0.3">
      <c r="B273" s="2" t="s">
        <v>1</v>
      </c>
      <c r="C273" s="2" t="s">
        <v>2</v>
      </c>
      <c r="D273" s="1"/>
      <c r="E273" s="1"/>
      <c r="F273" s="1"/>
      <c r="H273" s="5" t="s">
        <v>21</v>
      </c>
      <c r="I273" s="6"/>
      <c r="J273" s="7" t="s">
        <v>11</v>
      </c>
      <c r="K273" s="6"/>
      <c r="L273" s="6"/>
    </row>
    <row r="274" spans="2:12" x14ac:dyDescent="0.3">
      <c r="B274" s="2" t="s">
        <v>3</v>
      </c>
      <c r="C274" s="2" t="s">
        <v>133</v>
      </c>
      <c r="D274" s="1"/>
      <c r="E274" s="1"/>
      <c r="F274" s="1"/>
      <c r="H274" s="8" t="s">
        <v>22</v>
      </c>
      <c r="I274" s="9">
        <v>-170</v>
      </c>
      <c r="J274" s="7" t="s">
        <v>16</v>
      </c>
      <c r="K274" s="10">
        <v>3.6</v>
      </c>
      <c r="L274" s="9">
        <f>I274*K274</f>
        <v>-612</v>
      </c>
    </row>
    <row r="275" spans="2:12" x14ac:dyDescent="0.3">
      <c r="B275" s="2" t="s">
        <v>4</v>
      </c>
      <c r="C275" s="2" t="s">
        <v>157</v>
      </c>
      <c r="D275" s="1"/>
      <c r="E275" s="1"/>
      <c r="F275" s="1"/>
      <c r="H275" s="8" t="s">
        <v>174</v>
      </c>
      <c r="I275" s="9">
        <v>-128</v>
      </c>
      <c r="J275" s="7" t="s">
        <v>16</v>
      </c>
      <c r="K275" s="10">
        <f>Intro_input!$I$17</f>
        <v>10</v>
      </c>
      <c r="L275" s="9">
        <f>I275*K275</f>
        <v>-1280</v>
      </c>
    </row>
    <row r="276" spans="2:12" x14ac:dyDescent="0.3">
      <c r="B276" s="2" t="s">
        <v>6</v>
      </c>
      <c r="C276" s="2" t="s">
        <v>361</v>
      </c>
      <c r="D276" s="1"/>
      <c r="E276" s="1"/>
      <c r="F276" s="1"/>
      <c r="H276" s="8" t="s">
        <v>168</v>
      </c>
      <c r="I276" s="9">
        <v>-26</v>
      </c>
      <c r="J276" s="7" t="s">
        <v>16</v>
      </c>
      <c r="K276" s="10">
        <f>Intro_input!$I$18</f>
        <v>16</v>
      </c>
      <c r="L276" s="9">
        <f>I276*K276</f>
        <v>-416</v>
      </c>
    </row>
    <row r="277" spans="2:12" x14ac:dyDescent="0.3">
      <c r="B277" s="2" t="s">
        <v>7</v>
      </c>
      <c r="C277" s="2" t="s">
        <v>8</v>
      </c>
      <c r="D277" s="1"/>
      <c r="E277" s="1"/>
      <c r="F277" s="1"/>
      <c r="H277" s="8" t="s">
        <v>167</v>
      </c>
      <c r="I277" s="9">
        <v>-89</v>
      </c>
      <c r="J277" s="7" t="s">
        <v>16</v>
      </c>
      <c r="K277" s="10">
        <f>Intro_input!$I$19</f>
        <v>9</v>
      </c>
      <c r="L277" s="9">
        <f>I277*K277</f>
        <v>-801</v>
      </c>
    </row>
    <row r="278" spans="2:12" x14ac:dyDescent="0.3">
      <c r="B278" s="1"/>
      <c r="C278" s="1"/>
      <c r="D278" s="1"/>
      <c r="E278" s="1"/>
      <c r="F278" s="1"/>
      <c r="H278" s="8" t="s">
        <v>166</v>
      </c>
      <c r="I278" s="9"/>
      <c r="J278" s="7" t="s">
        <v>71</v>
      </c>
      <c r="K278" s="9"/>
      <c r="L278" s="9">
        <v>-487.5</v>
      </c>
    </row>
    <row r="279" spans="2:12" x14ac:dyDescent="0.3">
      <c r="B279" s="3" t="s">
        <v>9</v>
      </c>
      <c r="C279" s="4" t="s">
        <v>10</v>
      </c>
      <c r="D279" s="4" t="s">
        <v>11</v>
      </c>
      <c r="E279" s="4" t="s">
        <v>12</v>
      </c>
      <c r="F279" s="4" t="s">
        <v>13</v>
      </c>
      <c r="H279" s="8" t="s">
        <v>165</v>
      </c>
      <c r="I279" s="9"/>
      <c r="J279" s="7" t="s">
        <v>71</v>
      </c>
      <c r="K279" s="9"/>
      <c r="L279" s="9">
        <v>-476</v>
      </c>
    </row>
    <row r="280" spans="2:12" x14ac:dyDescent="0.3">
      <c r="B280" s="5" t="s">
        <v>14</v>
      </c>
      <c r="C280" s="6"/>
      <c r="D280" s="7" t="s">
        <v>11</v>
      </c>
      <c r="E280" s="6"/>
      <c r="F280" s="6"/>
      <c r="H280" s="8" t="s">
        <v>164</v>
      </c>
      <c r="I280" s="9"/>
      <c r="J280" s="7" t="s">
        <v>71</v>
      </c>
      <c r="K280" s="9"/>
      <c r="L280" s="9">
        <v>-95</v>
      </c>
    </row>
    <row r="281" spans="2:12" x14ac:dyDescent="0.3">
      <c r="B281" s="8" t="s">
        <v>46</v>
      </c>
      <c r="C281" s="9">
        <v>7100</v>
      </c>
      <c r="D281" s="7" t="s">
        <v>16</v>
      </c>
      <c r="E281" s="10">
        <f>Intro_input!$I$27</f>
        <v>1.45</v>
      </c>
      <c r="F281" s="9">
        <f>C281*E281</f>
        <v>10295</v>
      </c>
      <c r="H281" s="8" t="s">
        <v>172</v>
      </c>
      <c r="I281" s="9"/>
      <c r="J281" s="7" t="s">
        <v>71</v>
      </c>
      <c r="K281" s="9"/>
      <c r="L281" s="9">
        <v>-52</v>
      </c>
    </row>
    <row r="282" spans="2:12" x14ac:dyDescent="0.3">
      <c r="B282" s="8" t="s">
        <v>17</v>
      </c>
      <c r="C282" s="9">
        <v>4800</v>
      </c>
      <c r="D282" s="7" t="s">
        <v>16</v>
      </c>
      <c r="E282" s="10">
        <f>Intro_input!$I$23</f>
        <v>0.55000000000000004</v>
      </c>
      <c r="F282" s="9">
        <f>C282*E282</f>
        <v>2640</v>
      </c>
      <c r="H282" s="5" t="s">
        <v>25</v>
      </c>
      <c r="I282" s="6"/>
      <c r="J282" s="7" t="s">
        <v>11</v>
      </c>
      <c r="K282" s="6"/>
      <c r="L282" s="6">
        <f>SUM(L273:L281)</f>
        <v>-4219.5</v>
      </c>
    </row>
    <row r="283" spans="2:12" x14ac:dyDescent="0.3">
      <c r="B283" s="5" t="s">
        <v>53</v>
      </c>
      <c r="C283" s="6"/>
      <c r="D283" s="7" t="s">
        <v>11</v>
      </c>
      <c r="E283" s="6"/>
      <c r="F283" s="6">
        <f>SUM(F281:F282)</f>
        <v>12935</v>
      </c>
      <c r="H283" s="5" t="s">
        <v>26</v>
      </c>
      <c r="I283" s="6"/>
      <c r="J283" s="7" t="s">
        <v>11</v>
      </c>
      <c r="K283" s="6"/>
      <c r="L283" s="6">
        <f>SUM(L271,L282)</f>
        <v>8495.5</v>
      </c>
    </row>
    <row r="284" spans="2:12" x14ac:dyDescent="0.3">
      <c r="B284" s="8" t="s">
        <v>11</v>
      </c>
      <c r="C284" s="9"/>
      <c r="D284" s="7" t="s">
        <v>11</v>
      </c>
      <c r="E284" s="9"/>
      <c r="F284" s="9"/>
      <c r="H284" s="8" t="s">
        <v>11</v>
      </c>
      <c r="I284" s="9"/>
      <c r="J284" s="7" t="s">
        <v>11</v>
      </c>
      <c r="K284" s="9"/>
      <c r="L284" s="9"/>
    </row>
    <row r="285" spans="2:12" x14ac:dyDescent="0.3">
      <c r="B285" s="5" t="s">
        <v>21</v>
      </c>
      <c r="C285" s="6"/>
      <c r="D285" s="7" t="s">
        <v>11</v>
      </c>
      <c r="E285" s="6"/>
      <c r="F285" s="6"/>
      <c r="H285" s="5" t="s">
        <v>27</v>
      </c>
      <c r="I285" s="6"/>
      <c r="J285" s="7" t="s">
        <v>11</v>
      </c>
      <c r="K285" s="6"/>
      <c r="L285" s="6"/>
    </row>
    <row r="286" spans="2:12" x14ac:dyDescent="0.3">
      <c r="B286" s="8" t="s">
        <v>22</v>
      </c>
      <c r="C286" s="9">
        <v>-150</v>
      </c>
      <c r="D286" s="7" t="s">
        <v>16</v>
      </c>
      <c r="E286" s="10">
        <v>3.6</v>
      </c>
      <c r="F286" s="9">
        <f>C286*E286</f>
        <v>-540</v>
      </c>
      <c r="H286" s="8" t="s">
        <v>28</v>
      </c>
      <c r="I286" s="9">
        <v>-1</v>
      </c>
      <c r="J286" s="7" t="s">
        <v>11</v>
      </c>
      <c r="K286" s="9">
        <v>725</v>
      </c>
      <c r="L286" s="9">
        <f t="shared" ref="L286:L294" si="12">I286*K286</f>
        <v>-725</v>
      </c>
    </row>
    <row r="287" spans="2:12" x14ac:dyDescent="0.3">
      <c r="B287" s="8" t="s">
        <v>174</v>
      </c>
      <c r="C287" s="9">
        <v>-53</v>
      </c>
      <c r="D287" s="7" t="s">
        <v>16</v>
      </c>
      <c r="E287" s="10">
        <f>Intro_input!$I$17</f>
        <v>10</v>
      </c>
      <c r="F287" s="9">
        <f>C287*E287</f>
        <v>-530</v>
      </c>
      <c r="H287" s="8" t="s">
        <v>163</v>
      </c>
      <c r="I287" s="9">
        <v>-2</v>
      </c>
      <c r="J287" s="7" t="s">
        <v>11</v>
      </c>
      <c r="K287" s="9">
        <v>100</v>
      </c>
      <c r="L287" s="9">
        <f t="shared" si="12"/>
        <v>-200</v>
      </c>
    </row>
    <row r="288" spans="2:12" x14ac:dyDescent="0.3">
      <c r="B288" s="8" t="s">
        <v>23</v>
      </c>
      <c r="C288" s="9">
        <v>-30</v>
      </c>
      <c r="D288" s="7" t="s">
        <v>24</v>
      </c>
      <c r="E288" s="10"/>
      <c r="F288" s="9"/>
      <c r="H288" s="8" t="s">
        <v>31</v>
      </c>
      <c r="I288" s="9">
        <v>-1</v>
      </c>
      <c r="J288" s="7" t="s">
        <v>11</v>
      </c>
      <c r="K288" s="9">
        <v>400</v>
      </c>
      <c r="L288" s="9">
        <f t="shared" si="12"/>
        <v>-400</v>
      </c>
    </row>
    <row r="289" spans="2:12" x14ac:dyDescent="0.3">
      <c r="B289" s="8" t="s">
        <v>166</v>
      </c>
      <c r="C289" s="9"/>
      <c r="D289" s="7" t="s">
        <v>71</v>
      </c>
      <c r="E289" s="9"/>
      <c r="F289" s="9">
        <v>-487.5</v>
      </c>
      <c r="H289" s="8" t="s">
        <v>162</v>
      </c>
      <c r="I289" s="9">
        <v>-5</v>
      </c>
      <c r="J289" s="7" t="s">
        <v>11</v>
      </c>
      <c r="K289" s="9">
        <v>140</v>
      </c>
      <c r="L289" s="9">
        <f t="shared" si="12"/>
        <v>-700</v>
      </c>
    </row>
    <row r="290" spans="2:12" x14ac:dyDescent="0.3">
      <c r="B290" s="8" t="s">
        <v>165</v>
      </c>
      <c r="C290" s="9"/>
      <c r="D290" s="7" t="s">
        <v>71</v>
      </c>
      <c r="E290" s="9"/>
      <c r="F290" s="9">
        <v>-476</v>
      </c>
      <c r="H290" s="8" t="s">
        <v>33</v>
      </c>
      <c r="I290" s="9">
        <v>-1</v>
      </c>
      <c r="J290" s="7" t="s">
        <v>11</v>
      </c>
      <c r="K290" s="9">
        <v>1024</v>
      </c>
      <c r="L290" s="9">
        <f t="shared" si="12"/>
        <v>-1024</v>
      </c>
    </row>
    <row r="291" spans="2:12" x14ac:dyDescent="0.3">
      <c r="B291" s="8" t="s">
        <v>164</v>
      </c>
      <c r="C291" s="9"/>
      <c r="D291" s="7" t="s">
        <v>71</v>
      </c>
      <c r="E291" s="9"/>
      <c r="F291" s="9">
        <v>-95</v>
      </c>
      <c r="H291" s="8" t="s">
        <v>34</v>
      </c>
      <c r="I291" s="9">
        <v>-1</v>
      </c>
      <c r="J291" s="7" t="s">
        <v>11</v>
      </c>
      <c r="K291" s="9">
        <v>466</v>
      </c>
      <c r="L291" s="9">
        <f t="shared" si="12"/>
        <v>-466</v>
      </c>
    </row>
    <row r="292" spans="2:12" x14ac:dyDescent="0.3">
      <c r="B292" s="5" t="s">
        <v>25</v>
      </c>
      <c r="C292" s="6"/>
      <c r="D292" s="7" t="s">
        <v>11</v>
      </c>
      <c r="E292" s="6"/>
      <c r="F292" s="6">
        <f>SUM(F285:F291)</f>
        <v>-2128.5</v>
      </c>
      <c r="H292" s="8" t="s">
        <v>35</v>
      </c>
      <c r="I292" s="9">
        <v>-9000</v>
      </c>
      <c r="J292" s="7" t="s">
        <v>11</v>
      </c>
      <c r="K292" s="11">
        <v>0.11</v>
      </c>
      <c r="L292" s="9">
        <f t="shared" si="12"/>
        <v>-990</v>
      </c>
    </row>
    <row r="293" spans="2:12" x14ac:dyDescent="0.3">
      <c r="B293" s="5" t="s">
        <v>189</v>
      </c>
      <c r="C293" s="6"/>
      <c r="D293" s="7" t="s">
        <v>11</v>
      </c>
      <c r="E293" s="6"/>
      <c r="F293" s="6">
        <f>SUM(F283,F292)</f>
        <v>10806.5</v>
      </c>
      <c r="H293" s="8" t="s">
        <v>36</v>
      </c>
      <c r="I293" s="12">
        <v>-8.8000000000000007</v>
      </c>
      <c r="J293" s="7" t="s">
        <v>11</v>
      </c>
      <c r="K293" s="9">
        <v>90</v>
      </c>
      <c r="L293" s="9">
        <f t="shared" si="12"/>
        <v>-792.00000000000011</v>
      </c>
    </row>
    <row r="294" spans="2:12" x14ac:dyDescent="0.3">
      <c r="B294" s="8" t="s">
        <v>11</v>
      </c>
      <c r="C294" s="9"/>
      <c r="D294" s="7" t="s">
        <v>11</v>
      </c>
      <c r="E294" s="9"/>
      <c r="F294" s="9"/>
      <c r="H294" s="8" t="s">
        <v>37</v>
      </c>
      <c r="I294" s="9">
        <v>-1</v>
      </c>
      <c r="J294" s="7" t="s">
        <v>11</v>
      </c>
      <c r="K294" s="9">
        <v>278</v>
      </c>
      <c r="L294" s="9">
        <f t="shared" si="12"/>
        <v>-278</v>
      </c>
    </row>
    <row r="295" spans="2:12" x14ac:dyDescent="0.3">
      <c r="B295" s="5" t="s">
        <v>27</v>
      </c>
      <c r="C295" s="6"/>
      <c r="D295" s="7" t="s">
        <v>11</v>
      </c>
      <c r="E295" s="6"/>
      <c r="F295" s="6"/>
      <c r="H295" s="8" t="s">
        <v>38</v>
      </c>
      <c r="I295" s="9"/>
      <c r="J295" s="7" t="s">
        <v>11</v>
      </c>
      <c r="K295" s="9"/>
      <c r="L295" s="9">
        <v>-750</v>
      </c>
    </row>
    <row r="296" spans="2:12" x14ac:dyDescent="0.3">
      <c r="B296" s="8" t="s">
        <v>28</v>
      </c>
      <c r="C296" s="9">
        <v>-1</v>
      </c>
      <c r="D296" s="7" t="s">
        <v>11</v>
      </c>
      <c r="E296" s="9">
        <v>725</v>
      </c>
      <c r="F296" s="9">
        <f t="shared" ref="F296:F305" si="13">C296*E296</f>
        <v>-725</v>
      </c>
      <c r="H296" s="5" t="s">
        <v>39</v>
      </c>
      <c r="I296" s="6"/>
      <c r="J296" s="7" t="s">
        <v>11</v>
      </c>
      <c r="K296" s="6"/>
      <c r="L296" s="6">
        <f>SUM(L286:L295)</f>
        <v>-6325</v>
      </c>
    </row>
    <row r="297" spans="2:12" x14ac:dyDescent="0.3">
      <c r="B297" s="8" t="s">
        <v>30</v>
      </c>
      <c r="C297" s="9">
        <v>-30</v>
      </c>
      <c r="D297" s="7" t="s">
        <v>11</v>
      </c>
      <c r="E297" s="9">
        <v>20</v>
      </c>
      <c r="F297" s="9">
        <f t="shared" si="13"/>
        <v>-600</v>
      </c>
      <c r="H297" s="8" t="s">
        <v>40</v>
      </c>
      <c r="I297" s="9"/>
      <c r="J297" s="7" t="s">
        <v>11</v>
      </c>
      <c r="K297" s="9"/>
      <c r="L297" s="9">
        <f>SUM(L283,L296)</f>
        <v>2170.5</v>
      </c>
    </row>
    <row r="298" spans="2:12" x14ac:dyDescent="0.3">
      <c r="B298" s="8" t="s">
        <v>163</v>
      </c>
      <c r="C298" s="9">
        <v>-1</v>
      </c>
      <c r="D298" s="7" t="s">
        <v>11</v>
      </c>
      <c r="E298" s="9">
        <v>100</v>
      </c>
      <c r="F298" s="9">
        <f t="shared" si="13"/>
        <v>-100</v>
      </c>
      <c r="H298" s="1"/>
      <c r="I298" s="1"/>
      <c r="J298" s="1"/>
      <c r="K298" s="1"/>
      <c r="L298" s="1"/>
    </row>
    <row r="299" spans="2:12" x14ac:dyDescent="0.3">
      <c r="B299" s="8" t="s">
        <v>31</v>
      </c>
      <c r="C299" s="9">
        <v>-1</v>
      </c>
      <c r="D299" s="7" t="s">
        <v>11</v>
      </c>
      <c r="E299" s="9">
        <v>400</v>
      </c>
      <c r="F299" s="9">
        <f t="shared" si="13"/>
        <v>-400</v>
      </c>
      <c r="H299" s="1"/>
      <c r="I299" s="1"/>
      <c r="J299" s="1"/>
      <c r="K299" s="1"/>
      <c r="L299" s="1"/>
    </row>
    <row r="300" spans="2:12" x14ac:dyDescent="0.3">
      <c r="B300" s="8" t="s">
        <v>162</v>
      </c>
      <c r="C300" s="9">
        <v>-5</v>
      </c>
      <c r="D300" s="7" t="s">
        <v>11</v>
      </c>
      <c r="E300" s="9">
        <v>140</v>
      </c>
      <c r="F300" s="9">
        <f t="shared" si="13"/>
        <v>-700</v>
      </c>
      <c r="H300" s="1"/>
      <c r="I300" s="1"/>
      <c r="J300" s="1"/>
      <c r="K300" s="1"/>
      <c r="L300" s="1"/>
    </row>
    <row r="301" spans="2:12" x14ac:dyDescent="0.3">
      <c r="B301" s="8" t="s">
        <v>33</v>
      </c>
      <c r="C301" s="9">
        <v>-1</v>
      </c>
      <c r="D301" s="7" t="s">
        <v>11</v>
      </c>
      <c r="E301" s="9">
        <v>1024</v>
      </c>
      <c r="F301" s="9">
        <f t="shared" si="13"/>
        <v>-1024</v>
      </c>
      <c r="H301" s="2" t="s">
        <v>41</v>
      </c>
      <c r="I301" s="1"/>
      <c r="J301" s="1"/>
      <c r="K301" s="1"/>
      <c r="L301" s="1"/>
    </row>
    <row r="302" spans="2:12" x14ac:dyDescent="0.3">
      <c r="B302" s="8" t="s">
        <v>34</v>
      </c>
      <c r="C302" s="9">
        <v>-1</v>
      </c>
      <c r="D302" s="7" t="s">
        <v>11</v>
      </c>
      <c r="E302" s="9">
        <v>466</v>
      </c>
      <c r="F302" s="9">
        <f t="shared" si="13"/>
        <v>-466</v>
      </c>
      <c r="H302" s="1"/>
      <c r="I302" s="1"/>
      <c r="J302" s="1"/>
      <c r="K302" s="1"/>
      <c r="L302" s="1"/>
    </row>
    <row r="303" spans="2:12" x14ac:dyDescent="0.3">
      <c r="B303" s="8" t="s">
        <v>35</v>
      </c>
      <c r="C303" s="9">
        <v>-9000</v>
      </c>
      <c r="D303" s="7" t="s">
        <v>11</v>
      </c>
      <c r="E303" s="11">
        <v>0.11</v>
      </c>
      <c r="F303" s="9">
        <f t="shared" si="13"/>
        <v>-990</v>
      </c>
      <c r="H303" s="1" t="s">
        <v>57</v>
      </c>
      <c r="I303" s="1"/>
      <c r="J303" s="1"/>
      <c r="K303" s="1"/>
      <c r="L303" s="1"/>
    </row>
    <row r="304" spans="2:12" x14ac:dyDescent="0.3">
      <c r="B304" s="8" t="s">
        <v>36</v>
      </c>
      <c r="C304" s="12">
        <v>-9.6</v>
      </c>
      <c r="D304" s="7" t="s">
        <v>11</v>
      </c>
      <c r="E304" s="9">
        <v>90</v>
      </c>
      <c r="F304" s="9">
        <f t="shared" si="13"/>
        <v>-864</v>
      </c>
      <c r="H304" s="2" t="s">
        <v>1</v>
      </c>
      <c r="I304" s="2" t="s">
        <v>2</v>
      </c>
      <c r="J304" s="1"/>
      <c r="K304" s="1"/>
      <c r="L304" s="1"/>
    </row>
    <row r="305" spans="2:12" x14ac:dyDescent="0.3">
      <c r="B305" s="8" t="s">
        <v>37</v>
      </c>
      <c r="C305" s="9">
        <v>-1</v>
      </c>
      <c r="D305" s="7" t="s">
        <v>11</v>
      </c>
      <c r="E305" s="9">
        <v>278</v>
      </c>
      <c r="F305" s="9">
        <f t="shared" si="13"/>
        <v>-278</v>
      </c>
      <c r="H305" s="2" t="s">
        <v>3</v>
      </c>
      <c r="I305" s="2" t="s">
        <v>133</v>
      </c>
      <c r="J305" s="1"/>
      <c r="K305" s="1"/>
      <c r="L305" s="1"/>
    </row>
    <row r="306" spans="2:12" x14ac:dyDescent="0.3">
      <c r="B306" s="8" t="s">
        <v>38</v>
      </c>
      <c r="C306" s="9"/>
      <c r="D306" s="7" t="s">
        <v>11</v>
      </c>
      <c r="E306" s="9"/>
      <c r="F306" s="9">
        <v>-750</v>
      </c>
      <c r="H306" s="2" t="s">
        <v>4</v>
      </c>
      <c r="I306" s="2" t="s">
        <v>157</v>
      </c>
      <c r="J306" s="1"/>
      <c r="K306" s="1"/>
      <c r="L306" s="1"/>
    </row>
    <row r="307" spans="2:12" x14ac:dyDescent="0.3">
      <c r="B307" s="5" t="s">
        <v>39</v>
      </c>
      <c r="C307" s="6"/>
      <c r="D307" s="7" t="s">
        <v>11</v>
      </c>
      <c r="E307" s="6"/>
      <c r="F307" s="6">
        <f>SUM(F296:F306)</f>
        <v>-6897</v>
      </c>
      <c r="H307" s="2" t="s">
        <v>6</v>
      </c>
      <c r="I307" s="2" t="s">
        <v>361</v>
      </c>
      <c r="J307" s="1"/>
      <c r="K307" s="1"/>
      <c r="L307" s="1"/>
    </row>
    <row r="308" spans="2:12" x14ac:dyDescent="0.3">
      <c r="B308" s="8" t="s">
        <v>40</v>
      </c>
      <c r="C308" s="9"/>
      <c r="D308" s="7" t="s">
        <v>11</v>
      </c>
      <c r="E308" s="9"/>
      <c r="F308" s="9">
        <f>SUM(F293,F307)</f>
        <v>3909.5</v>
      </c>
      <c r="H308" s="2" t="s">
        <v>7</v>
      </c>
      <c r="I308" s="2" t="s">
        <v>137</v>
      </c>
      <c r="J308" s="1"/>
      <c r="K308" s="1"/>
      <c r="L308" s="1"/>
    </row>
    <row r="309" spans="2:12" x14ac:dyDescent="0.3">
      <c r="B309" s="1"/>
      <c r="C309" s="1"/>
      <c r="D309" s="1"/>
      <c r="E309" s="1"/>
      <c r="F309" s="1"/>
      <c r="H309" s="1"/>
      <c r="I309" s="1"/>
      <c r="J309" s="1"/>
      <c r="K309" s="1"/>
      <c r="L309" s="1"/>
    </row>
    <row r="310" spans="2:12" x14ac:dyDescent="0.3">
      <c r="B310" s="1"/>
      <c r="C310" s="1"/>
      <c r="D310" s="1"/>
      <c r="E310" s="1"/>
      <c r="F310" s="1"/>
      <c r="H310" s="3" t="s">
        <v>9</v>
      </c>
      <c r="I310" s="4" t="s">
        <v>10</v>
      </c>
      <c r="J310" s="4" t="s">
        <v>11</v>
      </c>
      <c r="K310" s="4" t="s">
        <v>12</v>
      </c>
      <c r="L310" s="4" t="s">
        <v>13</v>
      </c>
    </row>
    <row r="311" spans="2:12" x14ac:dyDescent="0.3">
      <c r="B311" s="1"/>
      <c r="C311" s="1"/>
      <c r="D311" s="1"/>
      <c r="E311" s="1"/>
      <c r="F311" s="1"/>
      <c r="H311" s="5" t="s">
        <v>14</v>
      </c>
      <c r="I311" s="6"/>
      <c r="J311" s="7" t="s">
        <v>11</v>
      </c>
      <c r="K311" s="6"/>
      <c r="L311" s="6"/>
    </row>
    <row r="312" spans="2:12" x14ac:dyDescent="0.3">
      <c r="B312" s="2" t="s">
        <v>41</v>
      </c>
      <c r="C312" s="1"/>
      <c r="D312" s="1"/>
      <c r="E312" s="1"/>
      <c r="F312" s="1"/>
      <c r="H312" s="8" t="s">
        <v>46</v>
      </c>
      <c r="I312" s="9">
        <v>7100</v>
      </c>
      <c r="J312" s="7" t="s">
        <v>16</v>
      </c>
      <c r="K312" s="10">
        <f>Intro_input!$I$27</f>
        <v>1.45</v>
      </c>
      <c r="L312" s="9">
        <f>I312*K312</f>
        <v>10295</v>
      </c>
    </row>
    <row r="313" spans="2:12" x14ac:dyDescent="0.3">
      <c r="B313" s="1"/>
      <c r="C313" s="1"/>
      <c r="D313" s="1"/>
      <c r="E313" s="1"/>
      <c r="F313" s="1"/>
      <c r="H313" s="8" t="s">
        <v>17</v>
      </c>
      <c r="I313" s="9">
        <v>4800</v>
      </c>
      <c r="J313" s="7" t="s">
        <v>16</v>
      </c>
      <c r="K313" s="10">
        <f>Intro_input!$I$23</f>
        <v>0.55000000000000004</v>
      </c>
      <c r="L313" s="9">
        <f>I313*K313</f>
        <v>2640</v>
      </c>
    </row>
    <row r="314" spans="2:12" x14ac:dyDescent="0.3">
      <c r="B314" s="1" t="s">
        <v>59</v>
      </c>
      <c r="C314" s="1"/>
      <c r="D314" s="1"/>
      <c r="E314" s="1"/>
      <c r="F314" s="1"/>
      <c r="H314" s="5" t="s">
        <v>53</v>
      </c>
      <c r="I314" s="6"/>
      <c r="J314" s="7" t="s">
        <v>11</v>
      </c>
      <c r="K314" s="6"/>
      <c r="L314" s="6">
        <f>SUM(L312:L313)</f>
        <v>12935</v>
      </c>
    </row>
    <row r="315" spans="2:12" x14ac:dyDescent="0.3">
      <c r="B315" s="2" t="s">
        <v>1</v>
      </c>
      <c r="C315" s="2" t="s">
        <v>2</v>
      </c>
      <c r="D315" s="1"/>
      <c r="E315" s="1"/>
      <c r="F315" s="1"/>
      <c r="H315" s="8" t="s">
        <v>11</v>
      </c>
      <c r="I315" s="9"/>
      <c r="J315" s="7" t="s">
        <v>11</v>
      </c>
      <c r="K315" s="9"/>
      <c r="L315" s="9"/>
    </row>
    <row r="316" spans="2:12" x14ac:dyDescent="0.3">
      <c r="B316" s="2" t="s">
        <v>3</v>
      </c>
      <c r="C316" s="2" t="s">
        <v>133</v>
      </c>
      <c r="D316" s="1"/>
      <c r="E316" s="1"/>
      <c r="F316" s="1"/>
      <c r="H316" s="5" t="s">
        <v>21</v>
      </c>
      <c r="I316" s="6"/>
      <c r="J316" s="7" t="s">
        <v>11</v>
      </c>
      <c r="K316" s="6"/>
      <c r="L316" s="6"/>
    </row>
    <row r="317" spans="2:12" x14ac:dyDescent="0.3">
      <c r="B317" s="2" t="s">
        <v>4</v>
      </c>
      <c r="C317" s="2" t="s">
        <v>157</v>
      </c>
      <c r="D317" s="1"/>
      <c r="E317" s="1"/>
      <c r="F317" s="1"/>
      <c r="H317" s="8" t="s">
        <v>22</v>
      </c>
      <c r="I317" s="9">
        <v>-150</v>
      </c>
      <c r="J317" s="7" t="s">
        <v>16</v>
      </c>
      <c r="K317" s="10">
        <v>3.6</v>
      </c>
      <c r="L317" s="9">
        <f>I317*K317</f>
        <v>-540</v>
      </c>
    </row>
    <row r="318" spans="2:12" x14ac:dyDescent="0.3">
      <c r="B318" s="2" t="s">
        <v>6</v>
      </c>
      <c r="C318" s="2" t="s">
        <v>361</v>
      </c>
      <c r="D318" s="1"/>
      <c r="E318" s="1"/>
      <c r="F318" s="1"/>
      <c r="H318" s="8" t="s">
        <v>174</v>
      </c>
      <c r="I318" s="9">
        <v>-158</v>
      </c>
      <c r="J318" s="7" t="s">
        <v>16</v>
      </c>
      <c r="K318" s="10">
        <f>Intro_input!$I$17</f>
        <v>10</v>
      </c>
      <c r="L318" s="9">
        <f>I318*K318</f>
        <v>-1580</v>
      </c>
    </row>
    <row r="319" spans="2:12" x14ac:dyDescent="0.3">
      <c r="B319" s="2" t="s">
        <v>7</v>
      </c>
      <c r="C319" s="2" t="s">
        <v>8</v>
      </c>
      <c r="D319" s="1"/>
      <c r="E319" s="1"/>
      <c r="F319" s="1"/>
      <c r="H319" s="8" t="s">
        <v>168</v>
      </c>
      <c r="I319" s="9">
        <v>-26</v>
      </c>
      <c r="J319" s="7" t="s">
        <v>16</v>
      </c>
      <c r="K319" s="10">
        <f>Intro_input!$I$18</f>
        <v>16</v>
      </c>
      <c r="L319" s="9">
        <f>I319*K319</f>
        <v>-416</v>
      </c>
    </row>
    <row r="320" spans="2:12" x14ac:dyDescent="0.3">
      <c r="B320" s="1"/>
      <c r="C320" s="1"/>
      <c r="D320" s="1"/>
      <c r="E320" s="1"/>
      <c r="F320" s="1"/>
      <c r="H320" s="8" t="s">
        <v>167</v>
      </c>
      <c r="I320" s="9">
        <v>-89</v>
      </c>
      <c r="J320" s="7" t="s">
        <v>16</v>
      </c>
      <c r="K320" s="10">
        <f>Intro_input!$I$19</f>
        <v>9</v>
      </c>
      <c r="L320" s="9">
        <f>I320*K320</f>
        <v>-801</v>
      </c>
    </row>
    <row r="321" spans="2:12" x14ac:dyDescent="0.3">
      <c r="B321" s="3" t="s">
        <v>9</v>
      </c>
      <c r="C321" s="4" t="s">
        <v>10</v>
      </c>
      <c r="D321" s="4" t="s">
        <v>11</v>
      </c>
      <c r="E321" s="4" t="s">
        <v>12</v>
      </c>
      <c r="F321" s="4" t="s">
        <v>13</v>
      </c>
      <c r="H321" s="8" t="s">
        <v>166</v>
      </c>
      <c r="I321" s="9"/>
      <c r="J321" s="7" t="s">
        <v>71</v>
      </c>
      <c r="K321" s="9"/>
      <c r="L321" s="9">
        <v>-487.5</v>
      </c>
    </row>
    <row r="322" spans="2:12" x14ac:dyDescent="0.3">
      <c r="B322" s="5" t="s">
        <v>14</v>
      </c>
      <c r="C322" s="6"/>
      <c r="D322" s="7" t="s">
        <v>11</v>
      </c>
      <c r="E322" s="6"/>
      <c r="F322" s="6"/>
      <c r="H322" s="8" t="s">
        <v>165</v>
      </c>
      <c r="I322" s="9"/>
      <c r="J322" s="7" t="s">
        <v>71</v>
      </c>
      <c r="K322" s="9"/>
      <c r="L322" s="9">
        <v>-476</v>
      </c>
    </row>
    <row r="323" spans="2:12" x14ac:dyDescent="0.3">
      <c r="B323" s="8" t="s">
        <v>46</v>
      </c>
      <c r="C323" s="9">
        <v>7800</v>
      </c>
      <c r="D323" s="7" t="s">
        <v>16</v>
      </c>
      <c r="E323" s="10">
        <f>Intro_input!$I$28</f>
        <v>1.3</v>
      </c>
      <c r="F323" s="9">
        <f>C323*E323</f>
        <v>10140</v>
      </c>
      <c r="H323" s="8" t="s">
        <v>164</v>
      </c>
      <c r="I323" s="9"/>
      <c r="J323" s="7" t="s">
        <v>71</v>
      </c>
      <c r="K323" s="9"/>
      <c r="L323" s="9">
        <v>-95</v>
      </c>
    </row>
    <row r="324" spans="2:12" x14ac:dyDescent="0.3">
      <c r="B324" s="8" t="s">
        <v>17</v>
      </c>
      <c r="C324" s="9">
        <v>5400</v>
      </c>
      <c r="D324" s="7" t="s">
        <v>16</v>
      </c>
      <c r="E324" s="10">
        <f>Intro_input!$I$23</f>
        <v>0.55000000000000004</v>
      </c>
      <c r="F324" s="9">
        <f>C324*E324</f>
        <v>2970.0000000000005</v>
      </c>
      <c r="H324" s="5" t="s">
        <v>25</v>
      </c>
      <c r="I324" s="6"/>
      <c r="J324" s="7" t="s">
        <v>11</v>
      </c>
      <c r="K324" s="6"/>
      <c r="L324" s="6">
        <f>SUM(L316:L323)</f>
        <v>-4395.5</v>
      </c>
    </row>
    <row r="325" spans="2:12" x14ac:dyDescent="0.3">
      <c r="B325" s="5" t="s">
        <v>20</v>
      </c>
      <c r="C325" s="6"/>
      <c r="D325" s="7" t="s">
        <v>11</v>
      </c>
      <c r="E325" s="6"/>
      <c r="F325" s="6">
        <f>SUM(F323:F324)</f>
        <v>13110</v>
      </c>
      <c r="H325" s="5" t="s">
        <v>189</v>
      </c>
      <c r="I325" s="6"/>
      <c r="J325" s="7" t="s">
        <v>11</v>
      </c>
      <c r="K325" s="6"/>
      <c r="L325" s="6">
        <f>SUM(L314,L324)</f>
        <v>8539.5</v>
      </c>
    </row>
    <row r="326" spans="2:12" x14ac:dyDescent="0.3">
      <c r="B326" s="8" t="s">
        <v>11</v>
      </c>
      <c r="C326" s="9"/>
      <c r="D326" s="7" t="s">
        <v>11</v>
      </c>
      <c r="E326" s="9"/>
      <c r="F326" s="9"/>
      <c r="H326" s="8" t="s">
        <v>11</v>
      </c>
      <c r="I326" s="9"/>
      <c r="J326" s="7" t="s">
        <v>11</v>
      </c>
      <c r="K326" s="9"/>
      <c r="L326" s="9"/>
    </row>
    <row r="327" spans="2:12" x14ac:dyDescent="0.3">
      <c r="B327" s="5" t="s">
        <v>21</v>
      </c>
      <c r="C327" s="6"/>
      <c r="D327" s="7" t="s">
        <v>11</v>
      </c>
      <c r="E327" s="6"/>
      <c r="F327" s="6"/>
      <c r="H327" s="5" t="s">
        <v>27</v>
      </c>
      <c r="I327" s="6"/>
      <c r="J327" s="7" t="s">
        <v>11</v>
      </c>
      <c r="K327" s="6"/>
      <c r="L327" s="6"/>
    </row>
    <row r="328" spans="2:12" x14ac:dyDescent="0.3">
      <c r="B328" s="8" t="s">
        <v>22</v>
      </c>
      <c r="C328" s="9">
        <v>-100</v>
      </c>
      <c r="D328" s="7" t="s">
        <v>16</v>
      </c>
      <c r="E328" s="10">
        <v>4.0999999999999996</v>
      </c>
      <c r="F328" s="9">
        <f>C328*E328</f>
        <v>-409.99999999999994</v>
      </c>
      <c r="H328" s="8" t="s">
        <v>28</v>
      </c>
      <c r="I328" s="9">
        <v>-1</v>
      </c>
      <c r="J328" s="7" t="s">
        <v>11</v>
      </c>
      <c r="K328" s="9">
        <v>725</v>
      </c>
      <c r="L328" s="9">
        <f t="shared" ref="L328:L336" si="14">I328*K328</f>
        <v>-725</v>
      </c>
    </row>
    <row r="329" spans="2:12" x14ac:dyDescent="0.3">
      <c r="B329" s="8" t="s">
        <v>174</v>
      </c>
      <c r="C329" s="9">
        <v>0</v>
      </c>
      <c r="D329" s="7" t="s">
        <v>16</v>
      </c>
      <c r="E329" s="10">
        <f>Intro_input!$I$17</f>
        <v>10</v>
      </c>
      <c r="F329" s="9">
        <f>C329*E329</f>
        <v>0</v>
      </c>
      <c r="H329" s="8" t="s">
        <v>163</v>
      </c>
      <c r="I329" s="9">
        <v>-2</v>
      </c>
      <c r="J329" s="7" t="s">
        <v>11</v>
      </c>
      <c r="K329" s="9">
        <v>100</v>
      </c>
      <c r="L329" s="9">
        <f t="shared" si="14"/>
        <v>-200</v>
      </c>
    </row>
    <row r="330" spans="2:12" x14ac:dyDescent="0.3">
      <c r="B330" s="8" t="s">
        <v>23</v>
      </c>
      <c r="C330" s="9">
        <v>-30</v>
      </c>
      <c r="D330" s="7" t="s">
        <v>24</v>
      </c>
      <c r="E330" s="10"/>
      <c r="F330" s="9"/>
      <c r="H330" s="8" t="s">
        <v>31</v>
      </c>
      <c r="I330" s="9">
        <v>-1</v>
      </c>
      <c r="J330" s="7" t="s">
        <v>11</v>
      </c>
      <c r="K330" s="9">
        <v>400</v>
      </c>
      <c r="L330" s="9">
        <f t="shared" si="14"/>
        <v>-400</v>
      </c>
    </row>
    <row r="331" spans="2:12" x14ac:dyDescent="0.3">
      <c r="B331" s="8" t="s">
        <v>166</v>
      </c>
      <c r="C331" s="9"/>
      <c r="D331" s="7" t="s">
        <v>71</v>
      </c>
      <c r="E331" s="9"/>
      <c r="F331" s="9">
        <v>-416</v>
      </c>
      <c r="H331" s="8" t="s">
        <v>162</v>
      </c>
      <c r="I331" s="9">
        <v>-5</v>
      </c>
      <c r="J331" s="7" t="s">
        <v>11</v>
      </c>
      <c r="K331" s="9">
        <v>140</v>
      </c>
      <c r="L331" s="9">
        <f t="shared" si="14"/>
        <v>-700</v>
      </c>
    </row>
    <row r="332" spans="2:12" x14ac:dyDescent="0.3">
      <c r="B332" s="8" t="s">
        <v>165</v>
      </c>
      <c r="C332" s="9"/>
      <c r="D332" s="7" t="s">
        <v>71</v>
      </c>
      <c r="E332" s="9"/>
      <c r="F332" s="9">
        <v>-99</v>
      </c>
      <c r="H332" s="8" t="s">
        <v>33</v>
      </c>
      <c r="I332" s="9">
        <v>-1</v>
      </c>
      <c r="J332" s="7" t="s">
        <v>11</v>
      </c>
      <c r="K332" s="9">
        <v>1024</v>
      </c>
      <c r="L332" s="9">
        <f t="shared" si="14"/>
        <v>-1024</v>
      </c>
    </row>
    <row r="333" spans="2:12" x14ac:dyDescent="0.3">
      <c r="B333" s="8" t="s">
        <v>164</v>
      </c>
      <c r="C333" s="9"/>
      <c r="D333" s="7" t="s">
        <v>71</v>
      </c>
      <c r="E333" s="9"/>
      <c r="F333" s="9">
        <v>-39</v>
      </c>
      <c r="H333" s="8" t="s">
        <v>34</v>
      </c>
      <c r="I333" s="9">
        <v>-1</v>
      </c>
      <c r="J333" s="7" t="s">
        <v>11</v>
      </c>
      <c r="K333" s="9">
        <v>466</v>
      </c>
      <c r="L333" s="9">
        <f t="shared" si="14"/>
        <v>-466</v>
      </c>
    </row>
    <row r="334" spans="2:12" x14ac:dyDescent="0.3">
      <c r="B334" s="8" t="s">
        <v>172</v>
      </c>
      <c r="C334" s="9"/>
      <c r="D334" s="7" t="s">
        <v>71</v>
      </c>
      <c r="E334" s="9"/>
      <c r="F334" s="9">
        <v>-148</v>
      </c>
      <c r="H334" s="8" t="s">
        <v>35</v>
      </c>
      <c r="I334" s="9">
        <v>-9000</v>
      </c>
      <c r="J334" s="7" t="s">
        <v>11</v>
      </c>
      <c r="K334" s="11">
        <v>0.11</v>
      </c>
      <c r="L334" s="9">
        <f t="shared" si="14"/>
        <v>-990</v>
      </c>
    </row>
    <row r="335" spans="2:12" x14ac:dyDescent="0.3">
      <c r="B335" s="5" t="s">
        <v>25</v>
      </c>
      <c r="C335" s="6"/>
      <c r="D335" s="7" t="s">
        <v>11</v>
      </c>
      <c r="E335" s="6"/>
      <c r="F335" s="6">
        <f>SUM(F327:F334)</f>
        <v>-1112</v>
      </c>
      <c r="H335" s="8" t="s">
        <v>36</v>
      </c>
      <c r="I335" s="12">
        <v>-9.6</v>
      </c>
      <c r="J335" s="7" t="s">
        <v>11</v>
      </c>
      <c r="K335" s="9">
        <v>90</v>
      </c>
      <c r="L335" s="9">
        <f t="shared" si="14"/>
        <v>-864</v>
      </c>
    </row>
    <row r="336" spans="2:12" x14ac:dyDescent="0.3">
      <c r="B336" s="5" t="s">
        <v>26</v>
      </c>
      <c r="C336" s="6"/>
      <c r="D336" s="7" t="s">
        <v>11</v>
      </c>
      <c r="E336" s="6"/>
      <c r="F336" s="6">
        <f>SUM(F325,F335)</f>
        <v>11998</v>
      </c>
      <c r="H336" s="8" t="s">
        <v>37</v>
      </c>
      <c r="I336" s="9">
        <v>-1</v>
      </c>
      <c r="J336" s="7" t="s">
        <v>11</v>
      </c>
      <c r="K336" s="9">
        <v>278</v>
      </c>
      <c r="L336" s="9">
        <f t="shared" si="14"/>
        <v>-278</v>
      </c>
    </row>
    <row r="337" spans="2:12" x14ac:dyDescent="0.3">
      <c r="B337" s="8" t="s">
        <v>11</v>
      </c>
      <c r="C337" s="9"/>
      <c r="D337" s="7" t="s">
        <v>11</v>
      </c>
      <c r="E337" s="9"/>
      <c r="F337" s="9"/>
      <c r="H337" s="8" t="s">
        <v>38</v>
      </c>
      <c r="I337" s="9"/>
      <c r="J337" s="7" t="s">
        <v>11</v>
      </c>
      <c r="K337" s="9"/>
      <c r="L337" s="9">
        <v>-750</v>
      </c>
    </row>
    <row r="338" spans="2:12" x14ac:dyDescent="0.3">
      <c r="B338" s="5" t="s">
        <v>27</v>
      </c>
      <c r="C338" s="6"/>
      <c r="D338" s="7" t="s">
        <v>11</v>
      </c>
      <c r="E338" s="6"/>
      <c r="F338" s="6"/>
      <c r="H338" s="5" t="s">
        <v>39</v>
      </c>
      <c r="I338" s="6"/>
      <c r="J338" s="7" t="s">
        <v>11</v>
      </c>
      <c r="K338" s="6"/>
      <c r="L338" s="6">
        <f>SUM(L328:L337)</f>
        <v>-6397</v>
      </c>
    </row>
    <row r="339" spans="2:12" x14ac:dyDescent="0.3">
      <c r="B339" s="8" t="s">
        <v>28</v>
      </c>
      <c r="C339" s="9">
        <v>-1</v>
      </c>
      <c r="D339" s="7" t="s">
        <v>11</v>
      </c>
      <c r="E339" s="9">
        <v>725</v>
      </c>
      <c r="F339" s="9">
        <f t="shared" ref="F339:F348" si="15">C339*E339</f>
        <v>-725</v>
      </c>
      <c r="H339" s="8" t="s">
        <v>40</v>
      </c>
      <c r="I339" s="9"/>
      <c r="J339" s="7" t="s">
        <v>11</v>
      </c>
      <c r="K339" s="9"/>
      <c r="L339" s="9">
        <f>SUM(L325,L338)</f>
        <v>2142.5</v>
      </c>
    </row>
    <row r="340" spans="2:12" x14ac:dyDescent="0.3">
      <c r="B340" s="8" t="s">
        <v>30</v>
      </c>
      <c r="C340" s="9">
        <v>-30</v>
      </c>
      <c r="D340" s="7" t="s">
        <v>11</v>
      </c>
      <c r="E340" s="9">
        <v>20</v>
      </c>
      <c r="F340" s="9">
        <f t="shared" si="15"/>
        <v>-600</v>
      </c>
      <c r="H340" s="1"/>
      <c r="I340" s="1"/>
      <c r="J340" s="1"/>
      <c r="K340" s="1"/>
      <c r="L340" s="1"/>
    </row>
    <row r="341" spans="2:12" x14ac:dyDescent="0.3">
      <c r="B341" s="8" t="s">
        <v>163</v>
      </c>
      <c r="C341" s="9">
        <v>-1</v>
      </c>
      <c r="D341" s="7" t="s">
        <v>11</v>
      </c>
      <c r="E341" s="9">
        <v>100</v>
      </c>
      <c r="F341" s="9">
        <f t="shared" si="15"/>
        <v>-100</v>
      </c>
      <c r="H341" s="1"/>
      <c r="I341" s="1"/>
      <c r="J341" s="1"/>
      <c r="K341" s="1"/>
      <c r="L341" s="1"/>
    </row>
    <row r="342" spans="2:12" x14ac:dyDescent="0.3">
      <c r="B342" s="8" t="s">
        <v>31</v>
      </c>
      <c r="C342" s="9">
        <v>-1</v>
      </c>
      <c r="D342" s="7" t="s">
        <v>11</v>
      </c>
      <c r="E342" s="9">
        <v>400</v>
      </c>
      <c r="F342" s="9">
        <f t="shared" si="15"/>
        <v>-400</v>
      </c>
      <c r="H342" s="1"/>
      <c r="I342" s="1"/>
      <c r="J342" s="1"/>
      <c r="K342" s="1"/>
      <c r="L342" s="1"/>
    </row>
    <row r="343" spans="2:12" x14ac:dyDescent="0.3">
      <c r="B343" s="8" t="s">
        <v>162</v>
      </c>
      <c r="C343" s="9">
        <v>-4</v>
      </c>
      <c r="D343" s="7" t="s">
        <v>11</v>
      </c>
      <c r="E343" s="9">
        <v>140</v>
      </c>
      <c r="F343" s="9">
        <f t="shared" si="15"/>
        <v>-560</v>
      </c>
      <c r="H343" s="2" t="s">
        <v>41</v>
      </c>
      <c r="I343" s="1"/>
      <c r="J343" s="1"/>
      <c r="K343" s="1"/>
      <c r="L343" s="1"/>
    </row>
    <row r="344" spans="2:12" x14ac:dyDescent="0.3">
      <c r="B344" s="8" t="s">
        <v>33</v>
      </c>
      <c r="C344" s="9">
        <v>-1</v>
      </c>
      <c r="D344" s="7" t="s">
        <v>11</v>
      </c>
      <c r="E344" s="9">
        <v>949</v>
      </c>
      <c r="F344" s="9">
        <f t="shared" si="15"/>
        <v>-949</v>
      </c>
      <c r="H344" s="1"/>
      <c r="I344" s="1"/>
      <c r="J344" s="1"/>
      <c r="K344" s="1"/>
      <c r="L344" s="1"/>
    </row>
    <row r="345" spans="2:12" x14ac:dyDescent="0.3">
      <c r="B345" s="8" t="s">
        <v>34</v>
      </c>
      <c r="C345" s="9">
        <v>-1</v>
      </c>
      <c r="D345" s="7" t="s">
        <v>11</v>
      </c>
      <c r="E345" s="9">
        <v>431</v>
      </c>
      <c r="F345" s="9">
        <f t="shared" si="15"/>
        <v>-431</v>
      </c>
      <c r="H345" s="1" t="s">
        <v>59</v>
      </c>
      <c r="I345" s="1"/>
      <c r="J345" s="1"/>
      <c r="K345" s="1"/>
      <c r="L345" s="1"/>
    </row>
    <row r="346" spans="2:12" x14ac:dyDescent="0.3">
      <c r="B346" s="8" t="s">
        <v>35</v>
      </c>
      <c r="C346" s="9">
        <v>-7800</v>
      </c>
      <c r="D346" s="7" t="s">
        <v>11</v>
      </c>
      <c r="E346" s="11">
        <v>0.11</v>
      </c>
      <c r="F346" s="9">
        <f t="shared" si="15"/>
        <v>-858</v>
      </c>
      <c r="H346" s="2" t="s">
        <v>1</v>
      </c>
      <c r="I346" s="2" t="s">
        <v>2</v>
      </c>
      <c r="J346" s="1"/>
      <c r="K346" s="1"/>
      <c r="L346" s="1"/>
    </row>
    <row r="347" spans="2:12" x14ac:dyDescent="0.3">
      <c r="B347" s="8" t="s">
        <v>36</v>
      </c>
      <c r="C347" s="12">
        <v>-10.8</v>
      </c>
      <c r="D347" s="7" t="s">
        <v>11</v>
      </c>
      <c r="E347" s="9">
        <v>90</v>
      </c>
      <c r="F347" s="9">
        <f t="shared" si="15"/>
        <v>-972.00000000000011</v>
      </c>
      <c r="H347" s="2" t="s">
        <v>3</v>
      </c>
      <c r="I347" s="2" t="s">
        <v>133</v>
      </c>
      <c r="J347" s="1"/>
      <c r="K347" s="1"/>
      <c r="L347" s="1"/>
    </row>
    <row r="348" spans="2:12" x14ac:dyDescent="0.3">
      <c r="B348" s="8" t="s">
        <v>37</v>
      </c>
      <c r="C348" s="9">
        <v>-1</v>
      </c>
      <c r="D348" s="7" t="s">
        <v>11</v>
      </c>
      <c r="E348" s="9">
        <v>315</v>
      </c>
      <c r="F348" s="9">
        <f t="shared" si="15"/>
        <v>-315</v>
      </c>
      <c r="H348" s="2" t="s">
        <v>4</v>
      </c>
      <c r="I348" s="2" t="s">
        <v>157</v>
      </c>
      <c r="J348" s="1"/>
      <c r="K348" s="1"/>
      <c r="L348" s="1"/>
    </row>
    <row r="349" spans="2:12" x14ac:dyDescent="0.3">
      <c r="B349" s="8" t="s">
        <v>38</v>
      </c>
      <c r="C349" s="9"/>
      <c r="D349" s="7" t="s">
        <v>11</v>
      </c>
      <c r="E349" s="9"/>
      <c r="F349" s="9">
        <v>-750</v>
      </c>
      <c r="H349" s="2" t="s">
        <v>6</v>
      </c>
      <c r="I349" s="2" t="s">
        <v>361</v>
      </c>
      <c r="J349" s="1"/>
      <c r="K349" s="1"/>
      <c r="L349" s="1"/>
    </row>
    <row r="350" spans="2:12" x14ac:dyDescent="0.3">
      <c r="B350" s="5" t="s">
        <v>39</v>
      </c>
      <c r="C350" s="6"/>
      <c r="D350" s="7" t="s">
        <v>11</v>
      </c>
      <c r="E350" s="6"/>
      <c r="F350" s="6">
        <f>SUM(F339:F349)</f>
        <v>-6660</v>
      </c>
      <c r="H350" s="2" t="s">
        <v>7</v>
      </c>
      <c r="I350" s="2" t="s">
        <v>137</v>
      </c>
      <c r="J350" s="1"/>
      <c r="K350" s="1"/>
      <c r="L350" s="1"/>
    </row>
    <row r="351" spans="2:12" x14ac:dyDescent="0.3">
      <c r="B351" s="8" t="s">
        <v>40</v>
      </c>
      <c r="C351" s="9"/>
      <c r="D351" s="7" t="s">
        <v>11</v>
      </c>
      <c r="E351" s="9"/>
      <c r="F351" s="9">
        <f>SUM(F336,F350)</f>
        <v>5338</v>
      </c>
      <c r="H351" s="1"/>
      <c r="I351" s="1"/>
      <c r="J351" s="1"/>
      <c r="K351" s="1"/>
      <c r="L351" s="1"/>
    </row>
    <row r="352" spans="2:12" x14ac:dyDescent="0.3">
      <c r="B352" s="1"/>
      <c r="C352" s="1"/>
      <c r="D352" s="1"/>
      <c r="E352" s="1"/>
      <c r="F352" s="1"/>
      <c r="H352" s="3" t="s">
        <v>9</v>
      </c>
      <c r="I352" s="4" t="s">
        <v>10</v>
      </c>
      <c r="J352" s="4" t="s">
        <v>11</v>
      </c>
      <c r="K352" s="4" t="s">
        <v>12</v>
      </c>
      <c r="L352" s="4" t="s">
        <v>13</v>
      </c>
    </row>
    <row r="353" spans="2:12" x14ac:dyDescent="0.3">
      <c r="B353" s="1"/>
      <c r="C353" s="1"/>
      <c r="D353" s="1"/>
      <c r="E353" s="1"/>
      <c r="F353" s="1"/>
      <c r="H353" s="5" t="s">
        <v>14</v>
      </c>
      <c r="I353" s="6"/>
      <c r="J353" s="7" t="s">
        <v>11</v>
      </c>
      <c r="K353" s="6"/>
      <c r="L353" s="6"/>
    </row>
    <row r="354" spans="2:12" x14ac:dyDescent="0.3">
      <c r="B354" s="1"/>
      <c r="C354" s="1"/>
      <c r="D354" s="1"/>
      <c r="E354" s="1"/>
      <c r="F354" s="1"/>
      <c r="H354" s="8" t="s">
        <v>46</v>
      </c>
      <c r="I354" s="9">
        <v>6600</v>
      </c>
      <c r="J354" s="7" t="s">
        <v>16</v>
      </c>
      <c r="K354" s="10">
        <f>Intro_input!$I$28</f>
        <v>1.3</v>
      </c>
      <c r="L354" s="9">
        <f>I354*K354</f>
        <v>8580</v>
      </c>
    </row>
    <row r="355" spans="2:12" x14ac:dyDescent="0.3">
      <c r="B355" s="2" t="s">
        <v>41</v>
      </c>
      <c r="C355" s="1"/>
      <c r="D355" s="1"/>
      <c r="E355" s="1"/>
      <c r="F355" s="1"/>
      <c r="H355" s="8" t="s">
        <v>17</v>
      </c>
      <c r="I355" s="9">
        <v>5400</v>
      </c>
      <c r="J355" s="7" t="s">
        <v>16</v>
      </c>
      <c r="K355" s="10">
        <f>Intro_input!$I$23</f>
        <v>0.55000000000000004</v>
      </c>
      <c r="L355" s="9">
        <f>I355*K355</f>
        <v>2970.0000000000005</v>
      </c>
    </row>
    <row r="356" spans="2:12" x14ac:dyDescent="0.3">
      <c r="B356" s="1"/>
      <c r="C356" s="1"/>
      <c r="D356" s="1"/>
      <c r="E356" s="1"/>
      <c r="F356" s="1"/>
      <c r="H356" s="5" t="s">
        <v>20</v>
      </c>
      <c r="I356" s="6"/>
      <c r="J356" s="7" t="s">
        <v>11</v>
      </c>
      <c r="K356" s="6"/>
      <c r="L356" s="6">
        <f>SUM(L354:L355)</f>
        <v>11550</v>
      </c>
    </row>
    <row r="357" spans="2:12" x14ac:dyDescent="0.3">
      <c r="B357" s="1" t="s">
        <v>60</v>
      </c>
      <c r="C357" s="1"/>
      <c r="D357" s="1"/>
      <c r="E357" s="1"/>
      <c r="F357" s="1"/>
      <c r="H357" s="8" t="s">
        <v>11</v>
      </c>
      <c r="I357" s="9"/>
      <c r="J357" s="7" t="s">
        <v>11</v>
      </c>
      <c r="K357" s="9"/>
      <c r="L357" s="9"/>
    </row>
    <row r="358" spans="2:12" x14ac:dyDescent="0.3">
      <c r="B358" s="2" t="s">
        <v>1</v>
      </c>
      <c r="C358" s="2" t="s">
        <v>2</v>
      </c>
      <c r="D358" s="1"/>
      <c r="E358" s="1"/>
      <c r="F358" s="1"/>
      <c r="H358" s="5" t="s">
        <v>21</v>
      </c>
      <c r="I358" s="6"/>
      <c r="J358" s="7" t="s">
        <v>11</v>
      </c>
      <c r="K358" s="6"/>
      <c r="L358" s="6"/>
    </row>
    <row r="359" spans="2:12" x14ac:dyDescent="0.3">
      <c r="B359" s="2" t="s">
        <v>3</v>
      </c>
      <c r="C359" s="2" t="s">
        <v>133</v>
      </c>
      <c r="D359" s="1"/>
      <c r="E359" s="1"/>
      <c r="F359" s="1"/>
      <c r="H359" s="8" t="s">
        <v>22</v>
      </c>
      <c r="I359" s="9">
        <v>-100</v>
      </c>
      <c r="J359" s="7" t="s">
        <v>16</v>
      </c>
      <c r="K359" s="10">
        <v>4.0999999999999996</v>
      </c>
      <c r="L359" s="9">
        <f>I359*K359</f>
        <v>-409.99999999999994</v>
      </c>
    </row>
    <row r="360" spans="2:12" x14ac:dyDescent="0.3">
      <c r="B360" s="2" t="s">
        <v>4</v>
      </c>
      <c r="C360" s="2" t="s">
        <v>157</v>
      </c>
      <c r="D360" s="1"/>
      <c r="E360" s="1"/>
      <c r="F360" s="1"/>
      <c r="H360" s="8" t="s">
        <v>174</v>
      </c>
      <c r="I360" s="9">
        <v>-89</v>
      </c>
      <c r="J360" s="7" t="s">
        <v>16</v>
      </c>
      <c r="K360" s="10">
        <f>Intro_input!$I$17</f>
        <v>10</v>
      </c>
      <c r="L360" s="9">
        <f>I360*K360</f>
        <v>-890</v>
      </c>
    </row>
    <row r="361" spans="2:12" x14ac:dyDescent="0.3">
      <c r="B361" s="2" t="s">
        <v>6</v>
      </c>
      <c r="C361" s="2" t="s">
        <v>361</v>
      </c>
      <c r="D361" s="1"/>
      <c r="E361" s="1"/>
      <c r="F361" s="1"/>
      <c r="H361" s="8" t="s">
        <v>168</v>
      </c>
      <c r="I361" s="9">
        <v>-23</v>
      </c>
      <c r="J361" s="7" t="s">
        <v>16</v>
      </c>
      <c r="K361" s="10">
        <f>Intro_input!$I$18</f>
        <v>16</v>
      </c>
      <c r="L361" s="9">
        <f>I361*K361</f>
        <v>-368</v>
      </c>
    </row>
    <row r="362" spans="2:12" x14ac:dyDescent="0.3">
      <c r="B362" s="2" t="s">
        <v>7</v>
      </c>
      <c r="C362" s="2" t="s">
        <v>8</v>
      </c>
      <c r="D362" s="1"/>
      <c r="E362" s="1"/>
      <c r="F362" s="1"/>
      <c r="H362" s="8" t="s">
        <v>167</v>
      </c>
      <c r="I362" s="9">
        <v>-86</v>
      </c>
      <c r="J362" s="7" t="s">
        <v>16</v>
      </c>
      <c r="K362" s="10">
        <f>Intro_input!$I$19</f>
        <v>9</v>
      </c>
      <c r="L362" s="9">
        <f>I362*K362</f>
        <v>-774</v>
      </c>
    </row>
    <row r="363" spans="2:12" x14ac:dyDescent="0.3">
      <c r="B363" s="1"/>
      <c r="C363" s="1"/>
      <c r="D363" s="1"/>
      <c r="E363" s="1"/>
      <c r="F363" s="1"/>
      <c r="H363" s="8" t="s">
        <v>166</v>
      </c>
      <c r="I363" s="9"/>
      <c r="J363" s="7" t="s">
        <v>71</v>
      </c>
      <c r="K363" s="9"/>
      <c r="L363" s="9">
        <v>-416</v>
      </c>
    </row>
    <row r="364" spans="2:12" x14ac:dyDescent="0.3">
      <c r="B364" s="3" t="s">
        <v>9</v>
      </c>
      <c r="C364" s="4" t="s">
        <v>10</v>
      </c>
      <c r="D364" s="4" t="s">
        <v>11</v>
      </c>
      <c r="E364" s="4" t="s">
        <v>12</v>
      </c>
      <c r="F364" s="4" t="s">
        <v>13</v>
      </c>
      <c r="H364" s="8" t="s">
        <v>165</v>
      </c>
      <c r="I364" s="9"/>
      <c r="J364" s="7" t="s">
        <v>71</v>
      </c>
      <c r="K364" s="9"/>
      <c r="L364" s="9">
        <v>-99</v>
      </c>
    </row>
    <row r="365" spans="2:12" x14ac:dyDescent="0.3">
      <c r="B365" s="5" t="s">
        <v>14</v>
      </c>
      <c r="C365" s="6"/>
      <c r="D365" s="7" t="s">
        <v>11</v>
      </c>
      <c r="E365" s="6"/>
      <c r="F365" s="6"/>
      <c r="H365" s="8" t="s">
        <v>164</v>
      </c>
      <c r="I365" s="9"/>
      <c r="J365" s="7" t="s">
        <v>71</v>
      </c>
      <c r="K365" s="9"/>
      <c r="L365" s="9">
        <v>-39</v>
      </c>
    </row>
    <row r="366" spans="2:12" x14ac:dyDescent="0.3">
      <c r="B366" s="8" t="s">
        <v>46</v>
      </c>
      <c r="C366" s="9">
        <v>7800</v>
      </c>
      <c r="D366" s="7" t="s">
        <v>16</v>
      </c>
      <c r="E366" s="10">
        <f>Intro_input!$I$28</f>
        <v>1.3</v>
      </c>
      <c r="F366" s="9">
        <f>C366*E366</f>
        <v>10140</v>
      </c>
      <c r="H366" s="8" t="s">
        <v>172</v>
      </c>
      <c r="I366" s="9"/>
      <c r="J366" s="7" t="s">
        <v>71</v>
      </c>
      <c r="K366" s="9"/>
      <c r="L366" s="9">
        <v>-148</v>
      </c>
    </row>
    <row r="367" spans="2:12" x14ac:dyDescent="0.3">
      <c r="B367" s="8" t="s">
        <v>17</v>
      </c>
      <c r="C367" s="9">
        <v>6200</v>
      </c>
      <c r="D367" s="7" t="s">
        <v>16</v>
      </c>
      <c r="E367" s="10">
        <f>Intro_input!$I$23</f>
        <v>0.55000000000000004</v>
      </c>
      <c r="F367" s="9">
        <f>C367*E367</f>
        <v>3410.0000000000005</v>
      </c>
      <c r="H367" s="5" t="s">
        <v>25</v>
      </c>
      <c r="I367" s="6"/>
      <c r="J367" s="7" t="s">
        <v>11</v>
      </c>
      <c r="K367" s="6"/>
      <c r="L367" s="6">
        <f>SUM(L358:L366)</f>
        <v>-3144</v>
      </c>
    </row>
    <row r="368" spans="2:12" x14ac:dyDescent="0.3">
      <c r="B368" s="5" t="s">
        <v>20</v>
      </c>
      <c r="C368" s="6"/>
      <c r="D368" s="7" t="s">
        <v>11</v>
      </c>
      <c r="E368" s="6"/>
      <c r="F368" s="6">
        <f>SUM(F366:F367)</f>
        <v>13550</v>
      </c>
      <c r="H368" s="5" t="s">
        <v>26</v>
      </c>
      <c r="I368" s="6"/>
      <c r="J368" s="7" t="s">
        <v>11</v>
      </c>
      <c r="K368" s="6"/>
      <c r="L368" s="6">
        <f>SUM(L356,L367)</f>
        <v>8406</v>
      </c>
    </row>
    <row r="369" spans="2:12" x14ac:dyDescent="0.3">
      <c r="B369" s="8" t="s">
        <v>11</v>
      </c>
      <c r="C369" s="9"/>
      <c r="D369" s="7" t="s">
        <v>11</v>
      </c>
      <c r="E369" s="9"/>
      <c r="F369" s="9"/>
      <c r="H369" s="8" t="s">
        <v>11</v>
      </c>
      <c r="I369" s="9"/>
      <c r="J369" s="7" t="s">
        <v>11</v>
      </c>
      <c r="K369" s="9"/>
      <c r="L369" s="9"/>
    </row>
    <row r="370" spans="2:12" x14ac:dyDescent="0.3">
      <c r="B370" s="5" t="s">
        <v>21</v>
      </c>
      <c r="C370" s="6"/>
      <c r="D370" s="7" t="s">
        <v>11</v>
      </c>
      <c r="E370" s="6"/>
      <c r="F370" s="6"/>
      <c r="H370" s="5" t="s">
        <v>27</v>
      </c>
      <c r="I370" s="6"/>
      <c r="J370" s="7" t="s">
        <v>11</v>
      </c>
      <c r="K370" s="6"/>
      <c r="L370" s="6"/>
    </row>
    <row r="371" spans="2:12" x14ac:dyDescent="0.3">
      <c r="B371" s="8" t="s">
        <v>22</v>
      </c>
      <c r="C371" s="12">
        <v>-1.7</v>
      </c>
      <c r="D371" s="7" t="s">
        <v>61</v>
      </c>
      <c r="E371" s="10">
        <v>460</v>
      </c>
      <c r="F371" s="9">
        <f>C371*E371</f>
        <v>-782</v>
      </c>
      <c r="H371" s="8" t="s">
        <v>28</v>
      </c>
      <c r="I371" s="9">
        <v>-1</v>
      </c>
      <c r="J371" s="7" t="s">
        <v>11</v>
      </c>
      <c r="K371" s="9">
        <v>725</v>
      </c>
      <c r="L371" s="9">
        <f t="shared" ref="L371:L379" si="16">I371*K371</f>
        <v>-725</v>
      </c>
    </row>
    <row r="372" spans="2:12" x14ac:dyDescent="0.3">
      <c r="B372" s="8" t="s">
        <v>174</v>
      </c>
      <c r="C372" s="9">
        <v>0</v>
      </c>
      <c r="D372" s="7" t="s">
        <v>16</v>
      </c>
      <c r="E372" s="10">
        <f>Intro_input!$I$17</f>
        <v>10</v>
      </c>
      <c r="F372" s="9">
        <f>C372*E372</f>
        <v>0</v>
      </c>
      <c r="H372" s="8" t="s">
        <v>163</v>
      </c>
      <c r="I372" s="9">
        <v>-2</v>
      </c>
      <c r="J372" s="7" t="s">
        <v>11</v>
      </c>
      <c r="K372" s="9">
        <v>100</v>
      </c>
      <c r="L372" s="9">
        <f t="shared" si="16"/>
        <v>-200</v>
      </c>
    </row>
    <row r="373" spans="2:12" x14ac:dyDescent="0.3">
      <c r="B373" s="8" t="s">
        <v>23</v>
      </c>
      <c r="C373" s="9">
        <v>-30</v>
      </c>
      <c r="D373" s="7" t="s">
        <v>24</v>
      </c>
      <c r="E373" s="10"/>
      <c r="F373" s="9"/>
      <c r="H373" s="8" t="s">
        <v>31</v>
      </c>
      <c r="I373" s="9">
        <v>-1</v>
      </c>
      <c r="J373" s="7" t="s">
        <v>11</v>
      </c>
      <c r="K373" s="9">
        <v>400</v>
      </c>
      <c r="L373" s="9">
        <f t="shared" si="16"/>
        <v>-400</v>
      </c>
    </row>
    <row r="374" spans="2:12" x14ac:dyDescent="0.3">
      <c r="B374" s="8" t="s">
        <v>166</v>
      </c>
      <c r="C374" s="9"/>
      <c r="D374" s="7" t="s">
        <v>71</v>
      </c>
      <c r="E374" s="9"/>
      <c r="F374" s="9">
        <v>-416</v>
      </c>
      <c r="H374" s="8" t="s">
        <v>162</v>
      </c>
      <c r="I374" s="9">
        <v>-4</v>
      </c>
      <c r="J374" s="7" t="s">
        <v>11</v>
      </c>
      <c r="K374" s="9">
        <v>140</v>
      </c>
      <c r="L374" s="9">
        <f t="shared" si="16"/>
        <v>-560</v>
      </c>
    </row>
    <row r="375" spans="2:12" x14ac:dyDescent="0.3">
      <c r="B375" s="8" t="s">
        <v>165</v>
      </c>
      <c r="C375" s="9"/>
      <c r="D375" s="7" t="s">
        <v>71</v>
      </c>
      <c r="E375" s="9"/>
      <c r="F375" s="9">
        <v>-99</v>
      </c>
      <c r="H375" s="8" t="s">
        <v>33</v>
      </c>
      <c r="I375" s="9">
        <v>-1</v>
      </c>
      <c r="J375" s="7" t="s">
        <v>11</v>
      </c>
      <c r="K375" s="9">
        <v>949</v>
      </c>
      <c r="L375" s="9">
        <f t="shared" si="16"/>
        <v>-949</v>
      </c>
    </row>
    <row r="376" spans="2:12" x14ac:dyDescent="0.3">
      <c r="B376" s="8" t="s">
        <v>164</v>
      </c>
      <c r="C376" s="9"/>
      <c r="D376" s="7" t="s">
        <v>71</v>
      </c>
      <c r="E376" s="9"/>
      <c r="F376" s="9">
        <v>-39</v>
      </c>
      <c r="H376" s="8" t="s">
        <v>34</v>
      </c>
      <c r="I376" s="9">
        <v>-1</v>
      </c>
      <c r="J376" s="7" t="s">
        <v>11</v>
      </c>
      <c r="K376" s="9">
        <v>431</v>
      </c>
      <c r="L376" s="9">
        <f t="shared" si="16"/>
        <v>-431</v>
      </c>
    </row>
    <row r="377" spans="2:12" x14ac:dyDescent="0.3">
      <c r="B377" s="8" t="s">
        <v>172</v>
      </c>
      <c r="C377" s="9"/>
      <c r="D377" s="7" t="s">
        <v>71</v>
      </c>
      <c r="E377" s="9"/>
      <c r="F377" s="9">
        <v>-148</v>
      </c>
      <c r="H377" s="8" t="s">
        <v>35</v>
      </c>
      <c r="I377" s="9">
        <v>-7800</v>
      </c>
      <c r="J377" s="7" t="s">
        <v>11</v>
      </c>
      <c r="K377" s="11">
        <v>0.11</v>
      </c>
      <c r="L377" s="9">
        <f t="shared" si="16"/>
        <v>-858</v>
      </c>
    </row>
    <row r="378" spans="2:12" x14ac:dyDescent="0.3">
      <c r="B378" s="5" t="s">
        <v>25</v>
      </c>
      <c r="C378" s="6"/>
      <c r="D378" s="7" t="s">
        <v>11</v>
      </c>
      <c r="E378" s="6"/>
      <c r="F378" s="6">
        <f>SUM(F370:F377)</f>
        <v>-1484</v>
      </c>
      <c r="H378" s="8" t="s">
        <v>36</v>
      </c>
      <c r="I378" s="12">
        <v>-10.8</v>
      </c>
      <c r="J378" s="7" t="s">
        <v>11</v>
      </c>
      <c r="K378" s="9">
        <v>90</v>
      </c>
      <c r="L378" s="9">
        <f t="shared" si="16"/>
        <v>-972.00000000000011</v>
      </c>
    </row>
    <row r="379" spans="2:12" x14ac:dyDescent="0.3">
      <c r="B379" s="5" t="s">
        <v>26</v>
      </c>
      <c r="C379" s="6"/>
      <c r="D379" s="7" t="s">
        <v>11</v>
      </c>
      <c r="E379" s="6"/>
      <c r="F379" s="6">
        <f>SUM(F368,F378)</f>
        <v>12066</v>
      </c>
      <c r="H379" s="8" t="s">
        <v>37</v>
      </c>
      <c r="I379" s="9">
        <v>-1</v>
      </c>
      <c r="J379" s="7" t="s">
        <v>11</v>
      </c>
      <c r="K379" s="9">
        <v>315</v>
      </c>
      <c r="L379" s="9">
        <f t="shared" si="16"/>
        <v>-315</v>
      </c>
    </row>
    <row r="380" spans="2:12" x14ac:dyDescent="0.3">
      <c r="B380" s="8" t="s">
        <v>11</v>
      </c>
      <c r="C380" s="9"/>
      <c r="D380" s="7" t="s">
        <v>11</v>
      </c>
      <c r="E380" s="9"/>
      <c r="F380" s="9"/>
      <c r="H380" s="8" t="s">
        <v>38</v>
      </c>
      <c r="I380" s="9"/>
      <c r="J380" s="7" t="s">
        <v>11</v>
      </c>
      <c r="K380" s="9"/>
      <c r="L380" s="9">
        <v>-750</v>
      </c>
    </row>
    <row r="381" spans="2:12" x14ac:dyDescent="0.3">
      <c r="B381" s="5" t="s">
        <v>27</v>
      </c>
      <c r="C381" s="6"/>
      <c r="D381" s="7" t="s">
        <v>11</v>
      </c>
      <c r="E381" s="6"/>
      <c r="F381" s="6"/>
      <c r="H381" s="5" t="s">
        <v>39</v>
      </c>
      <c r="I381" s="6"/>
      <c r="J381" s="7" t="s">
        <v>11</v>
      </c>
      <c r="K381" s="6"/>
      <c r="L381" s="6">
        <f>SUM(L371:L380)</f>
        <v>-6160</v>
      </c>
    </row>
    <row r="382" spans="2:12" x14ac:dyDescent="0.3">
      <c r="B382" s="8" t="s">
        <v>28</v>
      </c>
      <c r="C382" s="9">
        <v>-1</v>
      </c>
      <c r="D382" s="7" t="s">
        <v>11</v>
      </c>
      <c r="E382" s="9">
        <v>725</v>
      </c>
      <c r="F382" s="9">
        <f t="shared" ref="F382:F391" si="17">C382*E382</f>
        <v>-725</v>
      </c>
      <c r="H382" s="8" t="s">
        <v>40</v>
      </c>
      <c r="I382" s="9"/>
      <c r="J382" s="7" t="s">
        <v>11</v>
      </c>
      <c r="K382" s="9"/>
      <c r="L382" s="9">
        <f>SUM(L368,L381)</f>
        <v>2246</v>
      </c>
    </row>
    <row r="383" spans="2:12" x14ac:dyDescent="0.3">
      <c r="B383" s="8" t="s">
        <v>30</v>
      </c>
      <c r="C383" s="9">
        <v>-30</v>
      </c>
      <c r="D383" s="7" t="s">
        <v>11</v>
      </c>
      <c r="E383" s="9">
        <v>20</v>
      </c>
      <c r="F383" s="9">
        <f t="shared" si="17"/>
        <v>-600</v>
      </c>
      <c r="H383" s="1"/>
      <c r="I383" s="1"/>
      <c r="J383" s="1"/>
      <c r="K383" s="1"/>
      <c r="L383" s="1"/>
    </row>
    <row r="384" spans="2:12" x14ac:dyDescent="0.3">
      <c r="B384" s="8" t="s">
        <v>163</v>
      </c>
      <c r="C384" s="9">
        <v>-1</v>
      </c>
      <c r="D384" s="7" t="s">
        <v>11</v>
      </c>
      <c r="E384" s="9">
        <v>100</v>
      </c>
      <c r="F384" s="9">
        <f t="shared" si="17"/>
        <v>-100</v>
      </c>
      <c r="H384" s="1"/>
      <c r="I384" s="1"/>
      <c r="J384" s="1"/>
      <c r="K384" s="1"/>
      <c r="L384" s="1"/>
    </row>
    <row r="385" spans="2:12" x14ac:dyDescent="0.3">
      <c r="B385" s="8" t="s">
        <v>31</v>
      </c>
      <c r="C385" s="9">
        <v>-1</v>
      </c>
      <c r="D385" s="7" t="s">
        <v>11</v>
      </c>
      <c r="E385" s="9">
        <v>400</v>
      </c>
      <c r="F385" s="9">
        <f t="shared" si="17"/>
        <v>-400</v>
      </c>
      <c r="H385" s="1"/>
      <c r="I385" s="1"/>
      <c r="J385" s="1"/>
      <c r="K385" s="1"/>
      <c r="L385" s="1"/>
    </row>
    <row r="386" spans="2:12" x14ac:dyDescent="0.3">
      <c r="B386" s="8" t="s">
        <v>162</v>
      </c>
      <c r="C386" s="9">
        <v>-4</v>
      </c>
      <c r="D386" s="7" t="s">
        <v>11</v>
      </c>
      <c r="E386" s="9">
        <v>140</v>
      </c>
      <c r="F386" s="9">
        <f t="shared" si="17"/>
        <v>-560</v>
      </c>
      <c r="H386" s="2" t="s">
        <v>41</v>
      </c>
      <c r="I386" s="1"/>
      <c r="J386" s="1"/>
      <c r="K386" s="1"/>
      <c r="L386" s="1"/>
    </row>
    <row r="387" spans="2:12" x14ac:dyDescent="0.3">
      <c r="B387" s="8" t="s">
        <v>33</v>
      </c>
      <c r="C387" s="9">
        <v>-1</v>
      </c>
      <c r="D387" s="7" t="s">
        <v>11</v>
      </c>
      <c r="E387" s="9">
        <v>1024</v>
      </c>
      <c r="F387" s="9">
        <f t="shared" si="17"/>
        <v>-1024</v>
      </c>
      <c r="H387" s="1"/>
      <c r="I387" s="1"/>
      <c r="J387" s="1"/>
      <c r="K387" s="1"/>
      <c r="L387" s="1"/>
    </row>
    <row r="388" spans="2:12" x14ac:dyDescent="0.3">
      <c r="B388" s="8" t="s">
        <v>34</v>
      </c>
      <c r="C388" s="9">
        <v>-1</v>
      </c>
      <c r="D388" s="7" t="s">
        <v>11</v>
      </c>
      <c r="E388" s="9">
        <v>466</v>
      </c>
      <c r="F388" s="9">
        <f t="shared" si="17"/>
        <v>-466</v>
      </c>
      <c r="H388" s="1" t="s">
        <v>60</v>
      </c>
      <c r="I388" s="1"/>
      <c r="J388" s="1"/>
      <c r="K388" s="1"/>
      <c r="L388" s="1"/>
    </row>
    <row r="389" spans="2:12" x14ac:dyDescent="0.3">
      <c r="B389" s="8" t="s">
        <v>35</v>
      </c>
      <c r="C389" s="9">
        <v>-9000</v>
      </c>
      <c r="D389" s="7" t="s">
        <v>11</v>
      </c>
      <c r="E389" s="11">
        <v>0.11</v>
      </c>
      <c r="F389" s="9">
        <f t="shared" si="17"/>
        <v>-990</v>
      </c>
      <c r="H389" s="2" t="s">
        <v>1</v>
      </c>
      <c r="I389" s="2" t="s">
        <v>2</v>
      </c>
      <c r="J389" s="1"/>
      <c r="K389" s="1"/>
      <c r="L389" s="1"/>
    </row>
    <row r="390" spans="2:12" x14ac:dyDescent="0.3">
      <c r="B390" s="8" t="s">
        <v>36</v>
      </c>
      <c r="C390" s="12">
        <v>-12.4</v>
      </c>
      <c r="D390" s="7" t="s">
        <v>11</v>
      </c>
      <c r="E390" s="9">
        <v>90</v>
      </c>
      <c r="F390" s="9">
        <f t="shared" si="17"/>
        <v>-1116</v>
      </c>
      <c r="H390" s="2" t="s">
        <v>3</v>
      </c>
      <c r="I390" s="2" t="s">
        <v>133</v>
      </c>
      <c r="J390" s="1"/>
      <c r="K390" s="1"/>
      <c r="L390" s="1"/>
    </row>
    <row r="391" spans="2:12" x14ac:dyDescent="0.3">
      <c r="B391" s="8" t="s">
        <v>37</v>
      </c>
      <c r="C391" s="9">
        <v>-1</v>
      </c>
      <c r="D391" s="7" t="s">
        <v>11</v>
      </c>
      <c r="E391" s="9">
        <v>345</v>
      </c>
      <c r="F391" s="9">
        <f t="shared" si="17"/>
        <v>-345</v>
      </c>
      <c r="H391" s="2" t="s">
        <v>4</v>
      </c>
      <c r="I391" s="2" t="s">
        <v>157</v>
      </c>
      <c r="J391" s="1"/>
      <c r="K391" s="1"/>
      <c r="L391" s="1"/>
    </row>
    <row r="392" spans="2:12" x14ac:dyDescent="0.3">
      <c r="B392" s="8" t="s">
        <v>38</v>
      </c>
      <c r="C392" s="9"/>
      <c r="D392" s="7" t="s">
        <v>11</v>
      </c>
      <c r="E392" s="9"/>
      <c r="F392" s="9">
        <v>-750</v>
      </c>
      <c r="H392" s="2" t="s">
        <v>6</v>
      </c>
      <c r="I392" s="2" t="s">
        <v>361</v>
      </c>
      <c r="J392" s="1"/>
      <c r="K392" s="1"/>
      <c r="L392" s="1"/>
    </row>
    <row r="393" spans="2:12" x14ac:dyDescent="0.3">
      <c r="B393" s="5" t="s">
        <v>39</v>
      </c>
      <c r="C393" s="6"/>
      <c r="D393" s="7" t="s">
        <v>11</v>
      </c>
      <c r="E393" s="6"/>
      <c r="F393" s="6">
        <f>SUM(F382:F392)</f>
        <v>-7076</v>
      </c>
      <c r="H393" s="2" t="s">
        <v>7</v>
      </c>
      <c r="I393" s="2" t="s">
        <v>137</v>
      </c>
      <c r="J393" s="1"/>
      <c r="K393" s="1"/>
      <c r="L393" s="1"/>
    </row>
    <row r="394" spans="2:12" x14ac:dyDescent="0.3">
      <c r="B394" s="8" t="s">
        <v>40</v>
      </c>
      <c r="C394" s="9"/>
      <c r="D394" s="7" t="s">
        <v>11</v>
      </c>
      <c r="E394" s="9"/>
      <c r="F394" s="9">
        <f>SUM(F379,F393)</f>
        <v>4990</v>
      </c>
      <c r="H394" s="1"/>
      <c r="I394" s="1"/>
      <c r="J394" s="1"/>
      <c r="K394" s="1"/>
      <c r="L394" s="1"/>
    </row>
    <row r="395" spans="2:12" x14ac:dyDescent="0.3">
      <c r="B395" s="1"/>
      <c r="C395" s="1"/>
      <c r="D395" s="1"/>
      <c r="E395" s="1"/>
      <c r="F395" s="1"/>
      <c r="H395" s="3" t="s">
        <v>9</v>
      </c>
      <c r="I395" s="4" t="s">
        <v>10</v>
      </c>
      <c r="J395" s="4" t="s">
        <v>11</v>
      </c>
      <c r="K395" s="4" t="s">
        <v>12</v>
      </c>
      <c r="L395" s="4" t="s">
        <v>13</v>
      </c>
    </row>
    <row r="396" spans="2:12" x14ac:dyDescent="0.3">
      <c r="B396" s="1"/>
      <c r="C396" s="1"/>
      <c r="D396" s="1"/>
      <c r="E396" s="1"/>
      <c r="F396" s="1"/>
      <c r="H396" s="5" t="s">
        <v>14</v>
      </c>
      <c r="I396" s="6"/>
      <c r="J396" s="7" t="s">
        <v>11</v>
      </c>
      <c r="K396" s="6"/>
      <c r="L396" s="6"/>
    </row>
    <row r="397" spans="2:12" x14ac:dyDescent="0.3">
      <c r="B397" s="1"/>
      <c r="C397" s="1"/>
      <c r="D397" s="1"/>
      <c r="E397" s="1"/>
      <c r="F397" s="1"/>
      <c r="H397" s="8" t="s">
        <v>46</v>
      </c>
      <c r="I397" s="9">
        <v>7800</v>
      </c>
      <c r="J397" s="7" t="s">
        <v>16</v>
      </c>
      <c r="K397" s="10">
        <f>Intro_input!$I$28</f>
        <v>1.3</v>
      </c>
      <c r="L397" s="9">
        <f>I397*K397</f>
        <v>10140</v>
      </c>
    </row>
    <row r="398" spans="2:12" x14ac:dyDescent="0.3">
      <c r="B398" s="2" t="s">
        <v>41</v>
      </c>
      <c r="C398" s="1"/>
      <c r="D398" s="1"/>
      <c r="E398" s="1"/>
      <c r="F398" s="1"/>
      <c r="H398" s="8" t="s">
        <v>17</v>
      </c>
      <c r="I398" s="9">
        <v>6200</v>
      </c>
      <c r="J398" s="7" t="s">
        <v>16</v>
      </c>
      <c r="K398" s="10">
        <f>Intro_input!$I$23</f>
        <v>0.55000000000000004</v>
      </c>
      <c r="L398" s="9">
        <f>I398*K398</f>
        <v>3410.0000000000005</v>
      </c>
    </row>
    <row r="399" spans="2:12" x14ac:dyDescent="0.3">
      <c r="B399" s="1"/>
      <c r="C399" s="1"/>
      <c r="D399" s="1"/>
      <c r="E399" s="1"/>
      <c r="F399" s="1"/>
      <c r="H399" s="5" t="s">
        <v>20</v>
      </c>
      <c r="I399" s="6"/>
      <c r="J399" s="7" t="s">
        <v>11</v>
      </c>
      <c r="K399" s="6"/>
      <c r="L399" s="6">
        <f>SUM(L397:L398)</f>
        <v>13550</v>
      </c>
    </row>
    <row r="400" spans="2:12" x14ac:dyDescent="0.3">
      <c r="B400" s="1" t="s">
        <v>62</v>
      </c>
      <c r="C400" s="1"/>
      <c r="D400" s="1"/>
      <c r="E400" s="1"/>
      <c r="F400" s="1"/>
      <c r="H400" s="8" t="s">
        <v>11</v>
      </c>
      <c r="I400" s="9"/>
      <c r="J400" s="7" t="s">
        <v>11</v>
      </c>
      <c r="K400" s="9"/>
      <c r="L400" s="9"/>
    </row>
    <row r="401" spans="2:12" x14ac:dyDescent="0.3">
      <c r="B401" s="2" t="s">
        <v>1</v>
      </c>
      <c r="C401" s="2" t="s">
        <v>2</v>
      </c>
      <c r="D401" s="1"/>
      <c r="E401" s="1"/>
      <c r="F401" s="1"/>
      <c r="H401" s="5" t="s">
        <v>21</v>
      </c>
      <c r="I401" s="6"/>
      <c r="J401" s="7" t="s">
        <v>11</v>
      </c>
      <c r="K401" s="6"/>
      <c r="L401" s="6"/>
    </row>
    <row r="402" spans="2:12" x14ac:dyDescent="0.3">
      <c r="B402" s="2" t="s">
        <v>3</v>
      </c>
      <c r="C402" s="2" t="s">
        <v>133</v>
      </c>
      <c r="D402" s="1"/>
      <c r="E402" s="1"/>
      <c r="F402" s="1"/>
      <c r="H402" s="8" t="s">
        <v>22</v>
      </c>
      <c r="I402" s="12">
        <v>-1.7</v>
      </c>
      <c r="J402" s="7" t="s">
        <v>61</v>
      </c>
      <c r="K402" s="10">
        <v>460</v>
      </c>
      <c r="L402" s="9">
        <f>I402*K402</f>
        <v>-782</v>
      </c>
    </row>
    <row r="403" spans="2:12" x14ac:dyDescent="0.3">
      <c r="B403" s="2" t="s">
        <v>4</v>
      </c>
      <c r="C403" s="2" t="s">
        <v>157</v>
      </c>
      <c r="D403" s="1"/>
      <c r="E403" s="1"/>
      <c r="F403" s="1"/>
      <c r="H403" s="8" t="s">
        <v>174</v>
      </c>
      <c r="I403" s="9">
        <v>-105</v>
      </c>
      <c r="J403" s="7" t="s">
        <v>16</v>
      </c>
      <c r="K403" s="10">
        <f>Intro_input!$I$17</f>
        <v>10</v>
      </c>
      <c r="L403" s="9">
        <f>I403*K403</f>
        <v>-1050</v>
      </c>
    </row>
    <row r="404" spans="2:12" x14ac:dyDescent="0.3">
      <c r="B404" s="2" t="s">
        <v>6</v>
      </c>
      <c r="C404" s="2" t="s">
        <v>361</v>
      </c>
      <c r="D404" s="1"/>
      <c r="E404" s="1"/>
      <c r="F404" s="1"/>
      <c r="H404" s="8" t="s">
        <v>168</v>
      </c>
      <c r="I404" s="9">
        <v>-27</v>
      </c>
      <c r="J404" s="7" t="s">
        <v>16</v>
      </c>
      <c r="K404" s="10">
        <f>Intro_input!$I$18</f>
        <v>16</v>
      </c>
      <c r="L404" s="9">
        <f>I404*K404</f>
        <v>-432</v>
      </c>
    </row>
    <row r="405" spans="2:12" x14ac:dyDescent="0.3">
      <c r="B405" s="2" t="s">
        <v>7</v>
      </c>
      <c r="C405" s="2" t="s">
        <v>8</v>
      </c>
      <c r="D405" s="1"/>
      <c r="E405" s="1"/>
      <c r="F405" s="1"/>
      <c r="H405" s="8" t="s">
        <v>167</v>
      </c>
      <c r="I405" s="9">
        <v>-100</v>
      </c>
      <c r="J405" s="7" t="s">
        <v>16</v>
      </c>
      <c r="K405" s="10">
        <f>Intro_input!$I$19</f>
        <v>9</v>
      </c>
      <c r="L405" s="9">
        <f>I405*K405</f>
        <v>-900</v>
      </c>
    </row>
    <row r="406" spans="2:12" x14ac:dyDescent="0.3">
      <c r="B406" s="1"/>
      <c r="C406" s="1"/>
      <c r="D406" s="1"/>
      <c r="E406" s="1"/>
      <c r="F406" s="1"/>
      <c r="H406" s="8" t="s">
        <v>166</v>
      </c>
      <c r="I406" s="9"/>
      <c r="J406" s="7" t="s">
        <v>71</v>
      </c>
      <c r="K406" s="9"/>
      <c r="L406" s="9">
        <v>-416</v>
      </c>
    </row>
    <row r="407" spans="2:12" x14ac:dyDescent="0.3">
      <c r="B407" s="3" t="s">
        <v>9</v>
      </c>
      <c r="C407" s="4" t="s">
        <v>10</v>
      </c>
      <c r="D407" s="4" t="s">
        <v>11</v>
      </c>
      <c r="E407" s="4" t="s">
        <v>12</v>
      </c>
      <c r="F407" s="4" t="s">
        <v>13</v>
      </c>
      <c r="H407" s="8" t="s">
        <v>165</v>
      </c>
      <c r="I407" s="9"/>
      <c r="J407" s="7" t="s">
        <v>71</v>
      </c>
      <c r="K407" s="9"/>
      <c r="L407" s="9">
        <v>-99</v>
      </c>
    </row>
    <row r="408" spans="2:12" x14ac:dyDescent="0.3">
      <c r="B408" s="5" t="s">
        <v>14</v>
      </c>
      <c r="C408" s="6"/>
      <c r="D408" s="7" t="s">
        <v>11</v>
      </c>
      <c r="E408" s="6"/>
      <c r="F408" s="6"/>
      <c r="H408" s="8" t="s">
        <v>164</v>
      </c>
      <c r="I408" s="9"/>
      <c r="J408" s="7" t="s">
        <v>71</v>
      </c>
      <c r="K408" s="9"/>
      <c r="L408" s="9">
        <v>-39</v>
      </c>
    </row>
    <row r="409" spans="2:12" x14ac:dyDescent="0.3">
      <c r="B409" s="8" t="s">
        <v>46</v>
      </c>
      <c r="C409" s="9">
        <v>5100</v>
      </c>
      <c r="D409" s="7" t="s">
        <v>16</v>
      </c>
      <c r="E409" s="10">
        <f>Intro_input!I26</f>
        <v>1.35</v>
      </c>
      <c r="F409" s="9">
        <f>C409*E409</f>
        <v>6885</v>
      </c>
      <c r="H409" s="8" t="s">
        <v>172</v>
      </c>
      <c r="I409" s="9"/>
      <c r="J409" s="7" t="s">
        <v>71</v>
      </c>
      <c r="K409" s="9"/>
      <c r="L409" s="9">
        <v>-148</v>
      </c>
    </row>
    <row r="410" spans="2:12" x14ac:dyDescent="0.3">
      <c r="B410" s="8" t="s">
        <v>17</v>
      </c>
      <c r="C410" s="9">
        <v>3300</v>
      </c>
      <c r="D410" s="7" t="s">
        <v>16</v>
      </c>
      <c r="E410" s="10">
        <f>Intro_input!$I$23</f>
        <v>0.55000000000000004</v>
      </c>
      <c r="F410" s="9">
        <f>C410*E410</f>
        <v>1815.0000000000002</v>
      </c>
      <c r="H410" s="5" t="s">
        <v>25</v>
      </c>
      <c r="I410" s="6"/>
      <c r="J410" s="7" t="s">
        <v>11</v>
      </c>
      <c r="K410" s="6"/>
      <c r="L410" s="6">
        <f>SUM(L401:L409)</f>
        <v>-3866</v>
      </c>
    </row>
    <row r="411" spans="2:12" x14ac:dyDescent="0.3">
      <c r="B411" s="5" t="s">
        <v>20</v>
      </c>
      <c r="C411" s="6"/>
      <c r="D411" s="7" t="s">
        <v>11</v>
      </c>
      <c r="E411" s="6"/>
      <c r="F411" s="6">
        <f>SUM(F409:F410)</f>
        <v>8700</v>
      </c>
      <c r="H411" s="5" t="s">
        <v>26</v>
      </c>
      <c r="I411" s="6"/>
      <c r="J411" s="7" t="s">
        <v>11</v>
      </c>
      <c r="K411" s="6"/>
      <c r="L411" s="6">
        <f>SUM(L399,L410)</f>
        <v>9684</v>
      </c>
    </row>
    <row r="412" spans="2:12" x14ac:dyDescent="0.3">
      <c r="B412" s="8" t="s">
        <v>11</v>
      </c>
      <c r="C412" s="9"/>
      <c r="D412" s="7" t="s">
        <v>11</v>
      </c>
      <c r="E412" s="9"/>
      <c r="F412" s="9"/>
      <c r="H412" s="8" t="s">
        <v>11</v>
      </c>
      <c r="I412" s="9"/>
      <c r="J412" s="7" t="s">
        <v>11</v>
      </c>
      <c r="K412" s="9"/>
      <c r="L412" s="9"/>
    </row>
    <row r="413" spans="2:12" x14ac:dyDescent="0.3">
      <c r="B413" s="5" t="s">
        <v>21</v>
      </c>
      <c r="C413" s="6"/>
      <c r="D413" s="7" t="s">
        <v>11</v>
      </c>
      <c r="E413" s="6"/>
      <c r="F413" s="6"/>
      <c r="H413" s="5" t="s">
        <v>27</v>
      </c>
      <c r="I413" s="6"/>
      <c r="J413" s="7" t="s">
        <v>11</v>
      </c>
      <c r="K413" s="6"/>
      <c r="L413" s="6"/>
    </row>
    <row r="414" spans="2:12" x14ac:dyDescent="0.3">
      <c r="B414" s="8" t="s">
        <v>22</v>
      </c>
      <c r="C414" s="9">
        <v>-150</v>
      </c>
      <c r="D414" s="7" t="s">
        <v>16</v>
      </c>
      <c r="E414" s="10">
        <v>3.75</v>
      </c>
      <c r="F414" s="9">
        <f>C414*E414</f>
        <v>-562.5</v>
      </c>
      <c r="H414" s="8" t="s">
        <v>28</v>
      </c>
      <c r="I414" s="9">
        <v>-1</v>
      </c>
      <c r="J414" s="7" t="s">
        <v>11</v>
      </c>
      <c r="K414" s="9">
        <v>725</v>
      </c>
      <c r="L414" s="9">
        <f t="shared" ref="L414:L422" si="18">I414*K414</f>
        <v>-725</v>
      </c>
    </row>
    <row r="415" spans="2:12" x14ac:dyDescent="0.3">
      <c r="B415" s="8" t="s">
        <v>23</v>
      </c>
      <c r="C415" s="9">
        <v>-31</v>
      </c>
      <c r="D415" s="7" t="s">
        <v>24</v>
      </c>
      <c r="E415" s="10"/>
      <c r="F415" s="9"/>
      <c r="H415" s="8" t="s">
        <v>163</v>
      </c>
      <c r="I415" s="9">
        <v>-2</v>
      </c>
      <c r="J415" s="7" t="s">
        <v>11</v>
      </c>
      <c r="K415" s="9">
        <v>100</v>
      </c>
      <c r="L415" s="9">
        <f t="shared" si="18"/>
        <v>-200</v>
      </c>
    </row>
    <row r="416" spans="2:12" x14ac:dyDescent="0.3">
      <c r="B416" s="8" t="s">
        <v>166</v>
      </c>
      <c r="C416" s="9"/>
      <c r="D416" s="7" t="s">
        <v>71</v>
      </c>
      <c r="E416" s="9"/>
      <c r="F416" s="9">
        <v>-93</v>
      </c>
      <c r="H416" s="8" t="s">
        <v>31</v>
      </c>
      <c r="I416" s="9">
        <v>-1</v>
      </c>
      <c r="J416" s="7" t="s">
        <v>11</v>
      </c>
      <c r="K416" s="9">
        <v>400</v>
      </c>
      <c r="L416" s="9">
        <f t="shared" si="18"/>
        <v>-400</v>
      </c>
    </row>
    <row r="417" spans="2:12" x14ac:dyDescent="0.3">
      <c r="B417" s="8" t="s">
        <v>165</v>
      </c>
      <c r="C417" s="9"/>
      <c r="D417" s="7" t="s">
        <v>71</v>
      </c>
      <c r="E417" s="9"/>
      <c r="F417" s="9">
        <v>-46</v>
      </c>
      <c r="H417" s="8" t="s">
        <v>162</v>
      </c>
      <c r="I417" s="9">
        <v>-4</v>
      </c>
      <c r="J417" s="7" t="s">
        <v>11</v>
      </c>
      <c r="K417" s="9">
        <v>140</v>
      </c>
      <c r="L417" s="9">
        <f t="shared" si="18"/>
        <v>-560</v>
      </c>
    </row>
    <row r="418" spans="2:12" x14ac:dyDescent="0.3">
      <c r="B418" s="8" t="s">
        <v>164</v>
      </c>
      <c r="C418" s="9"/>
      <c r="D418" s="7" t="s">
        <v>71</v>
      </c>
      <c r="E418" s="9"/>
      <c r="F418" s="9">
        <v>-17</v>
      </c>
      <c r="H418" s="8" t="s">
        <v>33</v>
      </c>
      <c r="I418" s="9">
        <v>-1</v>
      </c>
      <c r="J418" s="7" t="s">
        <v>11</v>
      </c>
      <c r="K418" s="9">
        <v>1024</v>
      </c>
      <c r="L418" s="9">
        <f t="shared" si="18"/>
        <v>-1024</v>
      </c>
    </row>
    <row r="419" spans="2:12" x14ac:dyDescent="0.3">
      <c r="B419" s="8" t="s">
        <v>172</v>
      </c>
      <c r="C419" s="9"/>
      <c r="D419" s="7" t="s">
        <v>71</v>
      </c>
      <c r="E419" s="9"/>
      <c r="F419" s="9">
        <v>-39</v>
      </c>
      <c r="H419" s="8" t="s">
        <v>34</v>
      </c>
      <c r="I419" s="9">
        <v>-1</v>
      </c>
      <c r="J419" s="7" t="s">
        <v>11</v>
      </c>
      <c r="K419" s="9">
        <v>466</v>
      </c>
      <c r="L419" s="9">
        <f t="shared" si="18"/>
        <v>-466</v>
      </c>
    </row>
    <row r="420" spans="2:12" x14ac:dyDescent="0.3">
      <c r="B420" s="5" t="s">
        <v>25</v>
      </c>
      <c r="C420" s="6"/>
      <c r="D420" s="7" t="s">
        <v>11</v>
      </c>
      <c r="E420" s="6"/>
      <c r="F420" s="6">
        <f>SUM(F413:F419)</f>
        <v>-757.5</v>
      </c>
      <c r="H420" s="8" t="s">
        <v>35</v>
      </c>
      <c r="I420" s="9">
        <v>-9000</v>
      </c>
      <c r="J420" s="7" t="s">
        <v>11</v>
      </c>
      <c r="K420" s="11">
        <v>0.11</v>
      </c>
      <c r="L420" s="9">
        <f t="shared" si="18"/>
        <v>-990</v>
      </c>
    </row>
    <row r="421" spans="2:12" x14ac:dyDescent="0.3">
      <c r="B421" s="5" t="s">
        <v>26</v>
      </c>
      <c r="C421" s="6"/>
      <c r="D421" s="7" t="s">
        <v>11</v>
      </c>
      <c r="E421" s="6"/>
      <c r="F421" s="6">
        <f>SUM(F411,F420)</f>
        <v>7942.5</v>
      </c>
      <c r="H421" s="8" t="s">
        <v>36</v>
      </c>
      <c r="I421" s="12">
        <v>-12.4</v>
      </c>
      <c r="J421" s="7" t="s">
        <v>11</v>
      </c>
      <c r="K421" s="9">
        <v>90</v>
      </c>
      <c r="L421" s="9">
        <f t="shared" si="18"/>
        <v>-1116</v>
      </c>
    </row>
    <row r="422" spans="2:12" x14ac:dyDescent="0.3">
      <c r="B422" s="8" t="s">
        <v>11</v>
      </c>
      <c r="C422" s="9"/>
      <c r="D422" s="7" t="s">
        <v>11</v>
      </c>
      <c r="E422" s="9"/>
      <c r="F422" s="9"/>
      <c r="H422" s="8" t="s">
        <v>37</v>
      </c>
      <c r="I422" s="9">
        <v>-1</v>
      </c>
      <c r="J422" s="7" t="s">
        <v>11</v>
      </c>
      <c r="K422" s="9">
        <v>345</v>
      </c>
      <c r="L422" s="9">
        <f t="shared" si="18"/>
        <v>-345</v>
      </c>
    </row>
    <row r="423" spans="2:12" x14ac:dyDescent="0.3">
      <c r="B423" s="5" t="s">
        <v>27</v>
      </c>
      <c r="C423" s="6"/>
      <c r="D423" s="7" t="s">
        <v>11</v>
      </c>
      <c r="E423" s="6"/>
      <c r="F423" s="6"/>
      <c r="H423" s="8" t="s">
        <v>38</v>
      </c>
      <c r="I423" s="9"/>
      <c r="J423" s="7" t="s">
        <v>11</v>
      </c>
      <c r="K423" s="9"/>
      <c r="L423" s="9">
        <v>-750</v>
      </c>
    </row>
    <row r="424" spans="2:12" x14ac:dyDescent="0.3">
      <c r="B424" s="8" t="s">
        <v>28</v>
      </c>
      <c r="C424" s="9">
        <v>-1</v>
      </c>
      <c r="D424" s="7" t="s">
        <v>11</v>
      </c>
      <c r="E424" s="9">
        <v>725</v>
      </c>
      <c r="F424" s="9">
        <f t="shared" ref="F424:F432" si="19">C424*E424</f>
        <v>-725</v>
      </c>
      <c r="H424" s="5" t="s">
        <v>39</v>
      </c>
      <c r="I424" s="6"/>
      <c r="J424" s="7" t="s">
        <v>11</v>
      </c>
      <c r="K424" s="6"/>
      <c r="L424" s="6">
        <f>SUM(L414:L423)</f>
        <v>-6576</v>
      </c>
    </row>
    <row r="425" spans="2:12" x14ac:dyDescent="0.3">
      <c r="B425" s="8" t="s">
        <v>30</v>
      </c>
      <c r="C425" s="9">
        <v>-31</v>
      </c>
      <c r="D425" s="7" t="s">
        <v>11</v>
      </c>
      <c r="E425" s="9">
        <v>20</v>
      </c>
      <c r="F425" s="9">
        <f t="shared" si="19"/>
        <v>-620</v>
      </c>
      <c r="H425" s="8" t="s">
        <v>40</v>
      </c>
      <c r="I425" s="9"/>
      <c r="J425" s="7" t="s">
        <v>11</v>
      </c>
      <c r="K425" s="9"/>
      <c r="L425" s="9">
        <f>SUM(L411,L424)</f>
        <v>3108</v>
      </c>
    </row>
    <row r="426" spans="2:12" x14ac:dyDescent="0.3">
      <c r="B426" s="8" t="s">
        <v>31</v>
      </c>
      <c r="C426" s="9">
        <v>-1</v>
      </c>
      <c r="D426" s="7" t="s">
        <v>11</v>
      </c>
      <c r="E426" s="9">
        <v>400</v>
      </c>
      <c r="F426" s="9">
        <f t="shared" si="19"/>
        <v>-400</v>
      </c>
      <c r="H426" s="1"/>
      <c r="I426" s="1"/>
      <c r="J426" s="1"/>
      <c r="K426" s="1"/>
      <c r="L426" s="1"/>
    </row>
    <row r="427" spans="2:12" x14ac:dyDescent="0.3">
      <c r="B427" s="8" t="s">
        <v>162</v>
      </c>
      <c r="C427" s="9">
        <v>-2</v>
      </c>
      <c r="D427" s="7" t="s">
        <v>11</v>
      </c>
      <c r="E427" s="9">
        <v>140</v>
      </c>
      <c r="F427" s="9">
        <f t="shared" si="19"/>
        <v>-280</v>
      </c>
      <c r="H427" s="1"/>
      <c r="I427" s="1"/>
      <c r="J427" s="1"/>
      <c r="K427" s="1"/>
      <c r="L427" s="1"/>
    </row>
    <row r="428" spans="2:12" x14ac:dyDescent="0.3">
      <c r="B428" s="8" t="s">
        <v>33</v>
      </c>
      <c r="C428" s="9">
        <v>-1</v>
      </c>
      <c r="D428" s="7" t="s">
        <v>11</v>
      </c>
      <c r="E428" s="9">
        <v>818</v>
      </c>
      <c r="F428" s="9">
        <f t="shared" si="19"/>
        <v>-818</v>
      </c>
      <c r="H428" s="1"/>
      <c r="I428" s="1"/>
      <c r="J428" s="1"/>
      <c r="K428" s="1"/>
      <c r="L428" s="1"/>
    </row>
    <row r="429" spans="2:12" x14ac:dyDescent="0.3">
      <c r="B429" s="8" t="s">
        <v>34</v>
      </c>
      <c r="C429" s="9">
        <v>-1</v>
      </c>
      <c r="D429" s="7" t="s">
        <v>11</v>
      </c>
      <c r="E429" s="9">
        <v>372</v>
      </c>
      <c r="F429" s="9">
        <f t="shared" si="19"/>
        <v>-372</v>
      </c>
      <c r="H429" s="2" t="s">
        <v>41</v>
      </c>
      <c r="I429" s="1"/>
      <c r="J429" s="1"/>
      <c r="K429" s="1"/>
      <c r="L429" s="1"/>
    </row>
    <row r="430" spans="2:12" x14ac:dyDescent="0.3">
      <c r="B430" s="8" t="s">
        <v>35</v>
      </c>
      <c r="C430" s="9">
        <v>-5700</v>
      </c>
      <c r="D430" s="7" t="s">
        <v>11</v>
      </c>
      <c r="E430" s="11">
        <v>0.11</v>
      </c>
      <c r="F430" s="9">
        <f t="shared" si="19"/>
        <v>-627</v>
      </c>
      <c r="H430" s="1"/>
      <c r="I430" s="1"/>
      <c r="J430" s="1"/>
      <c r="K430" s="1"/>
      <c r="L430" s="1"/>
    </row>
    <row r="431" spans="2:12" x14ac:dyDescent="0.3">
      <c r="B431" s="8" t="s">
        <v>36</v>
      </c>
      <c r="C431" s="12">
        <v>-6.6</v>
      </c>
      <c r="D431" s="7" t="s">
        <v>11</v>
      </c>
      <c r="E431" s="9">
        <v>90</v>
      </c>
      <c r="F431" s="9">
        <f t="shared" si="19"/>
        <v>-594</v>
      </c>
      <c r="H431" s="1" t="s">
        <v>62</v>
      </c>
      <c r="I431" s="1"/>
      <c r="J431" s="1"/>
      <c r="K431" s="1"/>
      <c r="L431" s="1"/>
    </row>
    <row r="432" spans="2:12" x14ac:dyDescent="0.3">
      <c r="B432" s="8" t="s">
        <v>37</v>
      </c>
      <c r="C432" s="9">
        <v>-1</v>
      </c>
      <c r="D432" s="7" t="s">
        <v>11</v>
      </c>
      <c r="E432" s="9">
        <v>236</v>
      </c>
      <c r="F432" s="9">
        <f t="shared" si="19"/>
        <v>-236</v>
      </c>
      <c r="H432" s="2" t="s">
        <v>1</v>
      </c>
      <c r="I432" s="2" t="s">
        <v>2</v>
      </c>
      <c r="J432" s="1"/>
      <c r="K432" s="1"/>
      <c r="L432" s="1"/>
    </row>
    <row r="433" spans="2:12" x14ac:dyDescent="0.3">
      <c r="B433" s="8" t="s">
        <v>38</v>
      </c>
      <c r="C433" s="9"/>
      <c r="D433" s="7" t="s">
        <v>11</v>
      </c>
      <c r="E433" s="9"/>
      <c r="F433" s="9">
        <v>-750</v>
      </c>
      <c r="H433" s="2" t="s">
        <v>3</v>
      </c>
      <c r="I433" s="2" t="s">
        <v>133</v>
      </c>
      <c r="J433" s="1"/>
      <c r="K433" s="1"/>
      <c r="L433" s="1"/>
    </row>
    <row r="434" spans="2:12" x14ac:dyDescent="0.3">
      <c r="B434" s="5" t="s">
        <v>39</v>
      </c>
      <c r="C434" s="6"/>
      <c r="D434" s="7" t="s">
        <v>11</v>
      </c>
      <c r="E434" s="6"/>
      <c r="F434" s="6">
        <f>SUM(F424:F433)</f>
        <v>-5422</v>
      </c>
      <c r="H434" s="2" t="s">
        <v>4</v>
      </c>
      <c r="I434" s="2" t="s">
        <v>157</v>
      </c>
      <c r="J434" s="1"/>
      <c r="K434" s="1"/>
      <c r="L434" s="1"/>
    </row>
    <row r="435" spans="2:12" x14ac:dyDescent="0.3">
      <c r="B435" s="8" t="s">
        <v>40</v>
      </c>
      <c r="C435" s="9"/>
      <c r="D435" s="7" t="s">
        <v>11</v>
      </c>
      <c r="E435" s="9"/>
      <c r="F435" s="9">
        <f>SUM(F421,F434)</f>
        <v>2520.5</v>
      </c>
      <c r="H435" s="2" t="s">
        <v>6</v>
      </c>
      <c r="I435" s="2" t="s">
        <v>361</v>
      </c>
      <c r="J435" s="1"/>
      <c r="K435" s="1"/>
      <c r="L435" s="1"/>
    </row>
    <row r="436" spans="2:12" x14ac:dyDescent="0.3">
      <c r="B436" s="1"/>
      <c r="C436" s="1"/>
      <c r="D436" s="1"/>
      <c r="E436" s="1"/>
      <c r="F436" s="1"/>
      <c r="H436" s="2" t="s">
        <v>7</v>
      </c>
      <c r="I436" s="2" t="s">
        <v>137</v>
      </c>
      <c r="J436" s="1"/>
      <c r="K436" s="1"/>
      <c r="L436" s="1"/>
    </row>
    <row r="437" spans="2:12" x14ac:dyDescent="0.3">
      <c r="B437" s="1"/>
      <c r="C437" s="1"/>
      <c r="D437" s="1"/>
      <c r="E437" s="1"/>
      <c r="F437" s="1"/>
      <c r="H437" s="1"/>
      <c r="I437" s="1"/>
      <c r="J437" s="1"/>
      <c r="K437" s="1"/>
      <c r="L437" s="1"/>
    </row>
    <row r="438" spans="2:12" x14ac:dyDescent="0.3">
      <c r="B438" s="1"/>
      <c r="C438" s="1"/>
      <c r="D438" s="1"/>
      <c r="E438" s="1"/>
      <c r="F438" s="1"/>
      <c r="H438" s="3" t="s">
        <v>9</v>
      </c>
      <c r="I438" s="4" t="s">
        <v>10</v>
      </c>
      <c r="J438" s="4" t="s">
        <v>11</v>
      </c>
      <c r="K438" s="4" t="s">
        <v>12</v>
      </c>
      <c r="L438" s="4" t="s">
        <v>13</v>
      </c>
    </row>
    <row r="439" spans="2:12" x14ac:dyDescent="0.3">
      <c r="B439" s="2" t="s">
        <v>41</v>
      </c>
      <c r="C439" s="1"/>
      <c r="D439" s="1"/>
      <c r="E439" s="1"/>
      <c r="F439" s="1"/>
      <c r="H439" s="5" t="s">
        <v>14</v>
      </c>
      <c r="I439" s="6"/>
      <c r="J439" s="7" t="s">
        <v>11</v>
      </c>
      <c r="K439" s="6"/>
      <c r="L439" s="6"/>
    </row>
    <row r="440" spans="2:12" x14ac:dyDescent="0.3">
      <c r="B440" s="1"/>
      <c r="C440" s="1"/>
      <c r="D440" s="1"/>
      <c r="E440" s="1"/>
      <c r="F440" s="1"/>
      <c r="H440" s="8" t="s">
        <v>46</v>
      </c>
      <c r="I440" s="9">
        <v>5100</v>
      </c>
      <c r="J440" s="7" t="s">
        <v>16</v>
      </c>
      <c r="K440" s="10">
        <f>Intro_input!I26</f>
        <v>1.35</v>
      </c>
      <c r="L440" s="9">
        <f>I440*K440</f>
        <v>6885</v>
      </c>
    </row>
    <row r="441" spans="2:12" x14ac:dyDescent="0.3">
      <c r="B441" s="1" t="s">
        <v>64</v>
      </c>
      <c r="C441" s="1"/>
      <c r="D441" s="1"/>
      <c r="E441" s="1"/>
      <c r="F441" s="1"/>
      <c r="H441" s="8" t="s">
        <v>17</v>
      </c>
      <c r="I441" s="9">
        <v>3300</v>
      </c>
      <c r="J441" s="7" t="s">
        <v>16</v>
      </c>
      <c r="K441" s="10">
        <f>Intro_input!$I$23</f>
        <v>0.55000000000000004</v>
      </c>
      <c r="L441" s="9">
        <f>I441*K441</f>
        <v>1815.0000000000002</v>
      </c>
    </row>
    <row r="442" spans="2:12" x14ac:dyDescent="0.3">
      <c r="B442" s="2" t="s">
        <v>1</v>
      </c>
      <c r="C442" s="2" t="s">
        <v>2</v>
      </c>
      <c r="D442" s="1"/>
      <c r="E442" s="1"/>
      <c r="F442" s="1"/>
      <c r="H442" s="5" t="s">
        <v>20</v>
      </c>
      <c r="I442" s="6"/>
      <c r="J442" s="7" t="s">
        <v>11</v>
      </c>
      <c r="K442" s="6"/>
      <c r="L442" s="6">
        <f>SUM(L440:L441)</f>
        <v>8700</v>
      </c>
    </row>
    <row r="443" spans="2:12" x14ac:dyDescent="0.3">
      <c r="B443" s="2" t="s">
        <v>3</v>
      </c>
      <c r="C443" s="2" t="s">
        <v>133</v>
      </c>
      <c r="D443" s="1"/>
      <c r="E443" s="1"/>
      <c r="F443" s="1"/>
      <c r="H443" s="8" t="s">
        <v>11</v>
      </c>
      <c r="I443" s="9"/>
      <c r="J443" s="7" t="s">
        <v>11</v>
      </c>
      <c r="K443" s="9"/>
      <c r="L443" s="9"/>
    </row>
    <row r="444" spans="2:12" x14ac:dyDescent="0.3">
      <c r="B444" s="2" t="s">
        <v>4</v>
      </c>
      <c r="C444" s="2" t="s">
        <v>157</v>
      </c>
      <c r="D444" s="1"/>
      <c r="E444" s="1"/>
      <c r="F444" s="1"/>
      <c r="H444" s="5" t="s">
        <v>21</v>
      </c>
      <c r="I444" s="6"/>
      <c r="J444" s="7" t="s">
        <v>11</v>
      </c>
      <c r="K444" s="6"/>
      <c r="L444" s="6"/>
    </row>
    <row r="445" spans="2:12" x14ac:dyDescent="0.3">
      <c r="B445" s="2" t="s">
        <v>6</v>
      </c>
      <c r="C445" s="2" t="s">
        <v>361</v>
      </c>
      <c r="D445" s="1"/>
      <c r="E445" s="1"/>
      <c r="F445" s="1"/>
      <c r="H445" s="8" t="s">
        <v>22</v>
      </c>
      <c r="I445" s="9">
        <v>-150</v>
      </c>
      <c r="J445" s="7" t="s">
        <v>16</v>
      </c>
      <c r="K445" s="10">
        <v>3.75</v>
      </c>
      <c r="L445" s="9">
        <f>I445*K445</f>
        <v>-562.5</v>
      </c>
    </row>
    <row r="446" spans="2:12" x14ac:dyDescent="0.3">
      <c r="B446" s="2" t="s">
        <v>7</v>
      </c>
      <c r="C446" s="2" t="s">
        <v>8</v>
      </c>
      <c r="D446" s="1"/>
      <c r="E446" s="1"/>
      <c r="F446" s="1"/>
      <c r="H446" s="8" t="s">
        <v>174</v>
      </c>
      <c r="I446" s="9">
        <v>-84</v>
      </c>
      <c r="J446" s="7" t="s">
        <v>16</v>
      </c>
      <c r="K446" s="10">
        <f>Intro_input!$I$17</f>
        <v>10</v>
      </c>
      <c r="L446" s="9">
        <f>I446*K446</f>
        <v>-840</v>
      </c>
    </row>
    <row r="447" spans="2:12" x14ac:dyDescent="0.3">
      <c r="B447" s="1"/>
      <c r="C447" s="1"/>
      <c r="D447" s="1"/>
      <c r="E447" s="1"/>
      <c r="F447" s="1"/>
      <c r="H447" s="8" t="s">
        <v>168</v>
      </c>
      <c r="I447" s="9">
        <v>-26</v>
      </c>
      <c r="J447" s="7" t="s">
        <v>16</v>
      </c>
      <c r="K447" s="10">
        <f>Intro_input!$I$18</f>
        <v>16</v>
      </c>
      <c r="L447" s="9">
        <f>I447*K447</f>
        <v>-416</v>
      </c>
    </row>
    <row r="448" spans="2:12" x14ac:dyDescent="0.3">
      <c r="B448" s="3" t="s">
        <v>9</v>
      </c>
      <c r="C448" s="4" t="s">
        <v>10</v>
      </c>
      <c r="D448" s="4" t="s">
        <v>11</v>
      </c>
      <c r="E448" s="4" t="s">
        <v>12</v>
      </c>
      <c r="F448" s="4" t="s">
        <v>13</v>
      </c>
      <c r="H448" s="8" t="s">
        <v>167</v>
      </c>
      <c r="I448" s="9">
        <v>-65</v>
      </c>
      <c r="J448" s="7" t="s">
        <v>16</v>
      </c>
      <c r="K448" s="10">
        <f>Intro_input!$I$19</f>
        <v>9</v>
      </c>
      <c r="L448" s="9">
        <f>I448*K448</f>
        <v>-585</v>
      </c>
    </row>
    <row r="449" spans="2:12" x14ac:dyDescent="0.3">
      <c r="B449" s="5" t="s">
        <v>14</v>
      </c>
      <c r="C449" s="6"/>
      <c r="D449" s="7" t="s">
        <v>11</v>
      </c>
      <c r="E449" s="6"/>
      <c r="F449" s="6"/>
      <c r="H449" s="8" t="s">
        <v>166</v>
      </c>
      <c r="I449" s="9"/>
      <c r="J449" s="7" t="s">
        <v>71</v>
      </c>
      <c r="K449" s="9"/>
      <c r="L449" s="9">
        <v>-93</v>
      </c>
    </row>
    <row r="450" spans="2:12" x14ac:dyDescent="0.3">
      <c r="B450" s="8" t="s">
        <v>46</v>
      </c>
      <c r="C450" s="9">
        <v>6500</v>
      </c>
      <c r="D450" s="7" t="s">
        <v>16</v>
      </c>
      <c r="E450" s="10">
        <f>Intro_input!$I$29</f>
        <v>1.35</v>
      </c>
      <c r="F450" s="9">
        <f>C450*E450</f>
        <v>8775</v>
      </c>
      <c r="H450" s="8" t="s">
        <v>165</v>
      </c>
      <c r="I450" s="9"/>
      <c r="J450" s="7" t="s">
        <v>71</v>
      </c>
      <c r="K450" s="9"/>
      <c r="L450" s="9">
        <v>-46</v>
      </c>
    </row>
    <row r="451" spans="2:12" x14ac:dyDescent="0.3">
      <c r="B451" s="8" t="s">
        <v>17</v>
      </c>
      <c r="C451" s="9">
        <v>5000</v>
      </c>
      <c r="D451" s="7" t="s">
        <v>16</v>
      </c>
      <c r="E451" s="10">
        <f>Intro_input!$I$23</f>
        <v>0.55000000000000004</v>
      </c>
      <c r="F451" s="9">
        <f>C451*E451</f>
        <v>2750</v>
      </c>
      <c r="H451" s="8" t="s">
        <v>164</v>
      </c>
      <c r="I451" s="9"/>
      <c r="J451" s="7" t="s">
        <v>71</v>
      </c>
      <c r="K451" s="9"/>
      <c r="L451" s="9">
        <v>-17</v>
      </c>
    </row>
    <row r="452" spans="2:12" x14ac:dyDescent="0.3">
      <c r="B452" s="5" t="s">
        <v>20</v>
      </c>
      <c r="C452" s="6"/>
      <c r="D452" s="7" t="s">
        <v>11</v>
      </c>
      <c r="E452" s="6"/>
      <c r="F452" s="6">
        <f>SUM(F450:F451)</f>
        <v>11525</v>
      </c>
      <c r="H452" s="8" t="s">
        <v>172</v>
      </c>
      <c r="I452" s="9"/>
      <c r="J452" s="7" t="s">
        <v>71</v>
      </c>
      <c r="K452" s="9"/>
      <c r="L452" s="9">
        <v>-39</v>
      </c>
    </row>
    <row r="453" spans="2:12" x14ac:dyDescent="0.3">
      <c r="B453" s="8" t="s">
        <v>11</v>
      </c>
      <c r="C453" s="9"/>
      <c r="D453" s="7" t="s">
        <v>11</v>
      </c>
      <c r="E453" s="9"/>
      <c r="F453" s="9"/>
      <c r="H453" s="5" t="s">
        <v>25</v>
      </c>
      <c r="I453" s="6"/>
      <c r="J453" s="7" t="s">
        <v>11</v>
      </c>
      <c r="K453" s="6"/>
      <c r="L453" s="6">
        <f>SUM(L444:L452)</f>
        <v>-2598.5</v>
      </c>
    </row>
    <row r="454" spans="2:12" x14ac:dyDescent="0.3">
      <c r="B454" s="5" t="s">
        <v>21</v>
      </c>
      <c r="C454" s="6"/>
      <c r="D454" s="7" t="s">
        <v>11</v>
      </c>
      <c r="E454" s="6"/>
      <c r="F454" s="6"/>
      <c r="H454" s="5" t="s">
        <v>26</v>
      </c>
      <c r="I454" s="6"/>
      <c r="J454" s="7" t="s">
        <v>11</v>
      </c>
      <c r="K454" s="6"/>
      <c r="L454" s="6">
        <f>SUM(L442,L453)</f>
        <v>6101.5</v>
      </c>
    </row>
    <row r="455" spans="2:12" x14ac:dyDescent="0.3">
      <c r="B455" s="8" t="s">
        <v>22</v>
      </c>
      <c r="C455" s="9">
        <v>-140</v>
      </c>
      <c r="D455" s="7" t="s">
        <v>16</v>
      </c>
      <c r="E455" s="10">
        <v>4.0999999999999996</v>
      </c>
      <c r="F455" s="9">
        <f>C455*E455</f>
        <v>-574</v>
      </c>
      <c r="H455" s="8" t="s">
        <v>11</v>
      </c>
      <c r="I455" s="9"/>
      <c r="J455" s="7" t="s">
        <v>11</v>
      </c>
      <c r="K455" s="9"/>
      <c r="L455" s="9"/>
    </row>
    <row r="456" spans="2:12" x14ac:dyDescent="0.3">
      <c r="B456" s="8" t="s">
        <v>174</v>
      </c>
      <c r="C456" s="9">
        <v>-23</v>
      </c>
      <c r="D456" s="7" t="s">
        <v>16</v>
      </c>
      <c r="E456" s="10">
        <f>Intro_input!$I$17</f>
        <v>10</v>
      </c>
      <c r="F456" s="9">
        <f>C456*E456</f>
        <v>-230</v>
      </c>
      <c r="H456" s="5" t="s">
        <v>27</v>
      </c>
      <c r="I456" s="6"/>
      <c r="J456" s="7" t="s">
        <v>11</v>
      </c>
      <c r="K456" s="6"/>
      <c r="L456" s="6"/>
    </row>
    <row r="457" spans="2:12" x14ac:dyDescent="0.3">
      <c r="B457" s="8" t="s">
        <v>23</v>
      </c>
      <c r="C457" s="9">
        <v>-30</v>
      </c>
      <c r="D457" s="7" t="s">
        <v>24</v>
      </c>
      <c r="E457" s="10"/>
      <c r="F457" s="9"/>
      <c r="H457" s="8" t="s">
        <v>28</v>
      </c>
      <c r="I457" s="9">
        <v>-1</v>
      </c>
      <c r="J457" s="7" t="s">
        <v>11</v>
      </c>
      <c r="K457" s="9">
        <v>725</v>
      </c>
      <c r="L457" s="9">
        <f t="shared" ref="L457:L465" si="20">I457*K457</f>
        <v>-725</v>
      </c>
    </row>
    <row r="458" spans="2:12" x14ac:dyDescent="0.3">
      <c r="B458" s="8" t="s">
        <v>166</v>
      </c>
      <c r="C458" s="9"/>
      <c r="D458" s="7" t="s">
        <v>71</v>
      </c>
      <c r="E458" s="9"/>
      <c r="F458" s="9">
        <v>-493</v>
      </c>
      <c r="H458" s="8" t="s">
        <v>163</v>
      </c>
      <c r="I458" s="9">
        <v>-1</v>
      </c>
      <c r="J458" s="7" t="s">
        <v>11</v>
      </c>
      <c r="K458" s="9">
        <v>100</v>
      </c>
      <c r="L458" s="9">
        <f t="shared" si="20"/>
        <v>-100</v>
      </c>
    </row>
    <row r="459" spans="2:12" x14ac:dyDescent="0.3">
      <c r="B459" s="8" t="s">
        <v>165</v>
      </c>
      <c r="C459" s="9"/>
      <c r="D459" s="7" t="s">
        <v>71</v>
      </c>
      <c r="E459" s="9"/>
      <c r="F459" s="9">
        <v>-476</v>
      </c>
      <c r="H459" s="8" t="s">
        <v>31</v>
      </c>
      <c r="I459" s="9">
        <v>-1</v>
      </c>
      <c r="J459" s="7" t="s">
        <v>11</v>
      </c>
      <c r="K459" s="9">
        <v>400</v>
      </c>
      <c r="L459" s="9">
        <f t="shared" si="20"/>
        <v>-400</v>
      </c>
    </row>
    <row r="460" spans="2:12" x14ac:dyDescent="0.3">
      <c r="B460" s="8" t="s">
        <v>164</v>
      </c>
      <c r="C460" s="9"/>
      <c r="D460" s="7" t="s">
        <v>71</v>
      </c>
      <c r="E460" s="9"/>
      <c r="F460" s="9">
        <v>-95</v>
      </c>
      <c r="H460" s="8" t="s">
        <v>162</v>
      </c>
      <c r="I460" s="9">
        <v>-2</v>
      </c>
      <c r="J460" s="7" t="s">
        <v>11</v>
      </c>
      <c r="K460" s="9">
        <v>140</v>
      </c>
      <c r="L460" s="9">
        <f t="shared" si="20"/>
        <v>-280</v>
      </c>
    </row>
    <row r="461" spans="2:12" x14ac:dyDescent="0.3">
      <c r="B461" s="8" t="s">
        <v>172</v>
      </c>
      <c r="C461" s="9"/>
      <c r="D461" s="7" t="s">
        <v>71</v>
      </c>
      <c r="E461" s="9"/>
      <c r="F461" s="9">
        <v>-52</v>
      </c>
      <c r="H461" s="8" t="s">
        <v>33</v>
      </c>
      <c r="I461" s="9">
        <v>-1</v>
      </c>
      <c r="J461" s="7" t="s">
        <v>11</v>
      </c>
      <c r="K461" s="9">
        <v>818</v>
      </c>
      <c r="L461" s="9">
        <f t="shared" si="20"/>
        <v>-818</v>
      </c>
    </row>
    <row r="462" spans="2:12" x14ac:dyDescent="0.3">
      <c r="B462" s="5" t="s">
        <v>25</v>
      </c>
      <c r="C462" s="6"/>
      <c r="D462" s="7" t="s">
        <v>11</v>
      </c>
      <c r="E462" s="6"/>
      <c r="F462" s="6">
        <f>SUM(F454:F461)</f>
        <v>-1920</v>
      </c>
      <c r="H462" s="8" t="s">
        <v>34</v>
      </c>
      <c r="I462" s="9">
        <v>-1</v>
      </c>
      <c r="J462" s="7" t="s">
        <v>11</v>
      </c>
      <c r="K462" s="9">
        <v>372</v>
      </c>
      <c r="L462" s="9">
        <f t="shared" si="20"/>
        <v>-372</v>
      </c>
    </row>
    <row r="463" spans="2:12" x14ac:dyDescent="0.3">
      <c r="B463" s="5" t="s">
        <v>26</v>
      </c>
      <c r="C463" s="6"/>
      <c r="D463" s="7" t="s">
        <v>11</v>
      </c>
      <c r="E463" s="6"/>
      <c r="F463" s="6">
        <f>SUM(F452,F462)</f>
        <v>9605</v>
      </c>
      <c r="H463" s="8" t="s">
        <v>35</v>
      </c>
      <c r="I463" s="9">
        <v>-5700</v>
      </c>
      <c r="J463" s="7" t="s">
        <v>11</v>
      </c>
      <c r="K463" s="11">
        <v>0.11</v>
      </c>
      <c r="L463" s="9">
        <f t="shared" si="20"/>
        <v>-627</v>
      </c>
    </row>
    <row r="464" spans="2:12" x14ac:dyDescent="0.3">
      <c r="B464" s="8" t="s">
        <v>11</v>
      </c>
      <c r="C464" s="9"/>
      <c r="D464" s="7" t="s">
        <v>11</v>
      </c>
      <c r="E464" s="9"/>
      <c r="F464" s="9"/>
      <c r="H464" s="8" t="s">
        <v>36</v>
      </c>
      <c r="I464" s="12">
        <v>-6.6</v>
      </c>
      <c r="J464" s="7" t="s">
        <v>11</v>
      </c>
      <c r="K464" s="9">
        <v>90</v>
      </c>
      <c r="L464" s="9">
        <f t="shared" si="20"/>
        <v>-594</v>
      </c>
    </row>
    <row r="465" spans="2:12" x14ac:dyDescent="0.3">
      <c r="B465" s="5" t="s">
        <v>27</v>
      </c>
      <c r="C465" s="6"/>
      <c r="D465" s="7" t="s">
        <v>11</v>
      </c>
      <c r="E465" s="6"/>
      <c r="F465" s="6"/>
      <c r="H465" s="8" t="s">
        <v>37</v>
      </c>
      <c r="I465" s="9">
        <v>-1</v>
      </c>
      <c r="J465" s="7" t="s">
        <v>11</v>
      </c>
      <c r="K465" s="9">
        <v>236</v>
      </c>
      <c r="L465" s="9">
        <f t="shared" si="20"/>
        <v>-236</v>
      </c>
    </row>
    <row r="466" spans="2:12" x14ac:dyDescent="0.3">
      <c r="B466" s="8" t="s">
        <v>28</v>
      </c>
      <c r="C466" s="9">
        <v>-1</v>
      </c>
      <c r="D466" s="7" t="s">
        <v>11</v>
      </c>
      <c r="E466" s="9">
        <v>725</v>
      </c>
      <c r="F466" s="9">
        <f t="shared" ref="F466:F475" si="21">C466*E466</f>
        <v>-725</v>
      </c>
      <c r="H466" s="8" t="s">
        <v>38</v>
      </c>
      <c r="I466" s="9"/>
      <c r="J466" s="7" t="s">
        <v>11</v>
      </c>
      <c r="K466" s="9"/>
      <c r="L466" s="9">
        <v>-750</v>
      </c>
    </row>
    <row r="467" spans="2:12" x14ac:dyDescent="0.3">
      <c r="B467" s="8" t="s">
        <v>30</v>
      </c>
      <c r="C467" s="9">
        <v>-30</v>
      </c>
      <c r="D467" s="7" t="s">
        <v>11</v>
      </c>
      <c r="E467" s="9">
        <v>20</v>
      </c>
      <c r="F467" s="9">
        <f t="shared" si="21"/>
        <v>-600</v>
      </c>
      <c r="H467" s="5" t="s">
        <v>39</v>
      </c>
      <c r="I467" s="6"/>
      <c r="J467" s="7" t="s">
        <v>11</v>
      </c>
      <c r="K467" s="6"/>
      <c r="L467" s="6">
        <f>SUM(L457:L466)</f>
        <v>-4902</v>
      </c>
    </row>
    <row r="468" spans="2:12" x14ac:dyDescent="0.3">
      <c r="B468" s="8" t="s">
        <v>163</v>
      </c>
      <c r="C468" s="9">
        <v>-1</v>
      </c>
      <c r="D468" s="7" t="s">
        <v>11</v>
      </c>
      <c r="E468" s="9">
        <v>100</v>
      </c>
      <c r="F468" s="9">
        <f t="shared" si="21"/>
        <v>-100</v>
      </c>
      <c r="H468" s="8" t="s">
        <v>40</v>
      </c>
      <c r="I468" s="9"/>
      <c r="J468" s="7" t="s">
        <v>11</v>
      </c>
      <c r="K468" s="9"/>
      <c r="L468" s="9">
        <f>SUM(L454,L467)</f>
        <v>1199.5</v>
      </c>
    </row>
    <row r="469" spans="2:12" x14ac:dyDescent="0.3">
      <c r="B469" s="8" t="s">
        <v>31</v>
      </c>
      <c r="C469" s="9">
        <v>-1</v>
      </c>
      <c r="D469" s="7" t="s">
        <v>11</v>
      </c>
      <c r="E469" s="9">
        <v>400</v>
      </c>
      <c r="F469" s="9">
        <f t="shared" si="21"/>
        <v>-400</v>
      </c>
      <c r="H469" s="1"/>
      <c r="I469" s="1"/>
      <c r="J469" s="1"/>
      <c r="K469" s="1"/>
      <c r="L469" s="1"/>
    </row>
    <row r="470" spans="2:12" x14ac:dyDescent="0.3">
      <c r="B470" s="8" t="s">
        <v>162</v>
      </c>
      <c r="C470" s="9">
        <v>-5</v>
      </c>
      <c r="D470" s="7" t="s">
        <v>11</v>
      </c>
      <c r="E470" s="9">
        <v>140</v>
      </c>
      <c r="F470" s="9">
        <f t="shared" si="21"/>
        <v>-700</v>
      </c>
      <c r="H470" s="1"/>
      <c r="I470" s="1"/>
      <c r="J470" s="1"/>
      <c r="K470" s="1"/>
      <c r="L470" s="1"/>
    </row>
    <row r="471" spans="2:12" x14ac:dyDescent="0.3">
      <c r="B471" s="8" t="s">
        <v>33</v>
      </c>
      <c r="C471" s="9">
        <v>-1</v>
      </c>
      <c r="D471" s="7" t="s">
        <v>11</v>
      </c>
      <c r="E471" s="9">
        <v>894</v>
      </c>
      <c r="F471" s="9">
        <f t="shared" si="21"/>
        <v>-894</v>
      </c>
      <c r="H471" s="1"/>
      <c r="I471" s="1"/>
      <c r="J471" s="1"/>
      <c r="K471" s="1"/>
      <c r="L471" s="1"/>
    </row>
    <row r="472" spans="2:12" x14ac:dyDescent="0.3">
      <c r="B472" s="8" t="s">
        <v>34</v>
      </c>
      <c r="C472" s="9">
        <v>-1</v>
      </c>
      <c r="D472" s="7" t="s">
        <v>11</v>
      </c>
      <c r="E472" s="9">
        <v>406</v>
      </c>
      <c r="F472" s="9">
        <f t="shared" si="21"/>
        <v>-406</v>
      </c>
      <c r="H472" s="2" t="s">
        <v>41</v>
      </c>
      <c r="I472" s="1"/>
      <c r="J472" s="1"/>
      <c r="K472" s="1"/>
      <c r="L472" s="1"/>
    </row>
    <row r="473" spans="2:12" x14ac:dyDescent="0.3">
      <c r="B473" s="8" t="s">
        <v>35</v>
      </c>
      <c r="C473" s="9">
        <v>-7400</v>
      </c>
      <c r="D473" s="7" t="s">
        <v>11</v>
      </c>
      <c r="E473" s="11">
        <v>0.11</v>
      </c>
      <c r="F473" s="9">
        <f t="shared" si="21"/>
        <v>-814</v>
      </c>
      <c r="H473" s="1"/>
      <c r="I473" s="1"/>
      <c r="J473" s="1"/>
      <c r="K473" s="1"/>
      <c r="L473" s="1"/>
    </row>
    <row r="474" spans="2:12" x14ac:dyDescent="0.3">
      <c r="B474" s="8" t="s">
        <v>36</v>
      </c>
      <c r="C474" s="12">
        <v>-10</v>
      </c>
      <c r="D474" s="7" t="s">
        <v>11</v>
      </c>
      <c r="E474" s="9">
        <v>90</v>
      </c>
      <c r="F474" s="9">
        <f t="shared" si="21"/>
        <v>-900</v>
      </c>
      <c r="H474" s="1" t="s">
        <v>64</v>
      </c>
      <c r="I474" s="1"/>
      <c r="J474" s="1"/>
      <c r="K474" s="1"/>
      <c r="L474" s="1"/>
    </row>
    <row r="475" spans="2:12" x14ac:dyDescent="0.3">
      <c r="B475" s="8" t="s">
        <v>37</v>
      </c>
      <c r="C475" s="9">
        <v>-1</v>
      </c>
      <c r="D475" s="7" t="s">
        <v>11</v>
      </c>
      <c r="E475" s="9">
        <v>300</v>
      </c>
      <c r="F475" s="9">
        <f t="shared" si="21"/>
        <v>-300</v>
      </c>
      <c r="H475" s="2" t="s">
        <v>1</v>
      </c>
      <c r="I475" s="2" t="s">
        <v>2</v>
      </c>
      <c r="J475" s="1"/>
      <c r="K475" s="1"/>
      <c r="L475" s="1"/>
    </row>
    <row r="476" spans="2:12" x14ac:dyDescent="0.3">
      <c r="B476" s="8" t="s">
        <v>38</v>
      </c>
      <c r="C476" s="9"/>
      <c r="D476" s="7" t="s">
        <v>11</v>
      </c>
      <c r="E476" s="9"/>
      <c r="F476" s="9">
        <v>-750</v>
      </c>
      <c r="H476" s="2" t="s">
        <v>3</v>
      </c>
      <c r="I476" s="2" t="s">
        <v>133</v>
      </c>
      <c r="J476" s="1"/>
      <c r="K476" s="1"/>
      <c r="L476" s="1"/>
    </row>
    <row r="477" spans="2:12" x14ac:dyDescent="0.3">
      <c r="B477" s="5" t="s">
        <v>39</v>
      </c>
      <c r="C477" s="6"/>
      <c r="D477" s="7" t="s">
        <v>11</v>
      </c>
      <c r="E477" s="6"/>
      <c r="F477" s="6">
        <f>SUM(F466:F476)</f>
        <v>-6589</v>
      </c>
      <c r="H477" s="2" t="s">
        <v>4</v>
      </c>
      <c r="I477" s="2" t="s">
        <v>157</v>
      </c>
      <c r="J477" s="1"/>
      <c r="K477" s="1"/>
      <c r="L477" s="1"/>
    </row>
    <row r="478" spans="2:12" x14ac:dyDescent="0.3">
      <c r="B478" s="8" t="s">
        <v>40</v>
      </c>
      <c r="C478" s="9"/>
      <c r="D478" s="7" t="s">
        <v>11</v>
      </c>
      <c r="E478" s="9"/>
      <c r="F478" s="9">
        <f>SUM(F463,F477)</f>
        <v>3016</v>
      </c>
      <c r="H478" s="2" t="s">
        <v>6</v>
      </c>
      <c r="I478" s="2" t="s">
        <v>361</v>
      </c>
      <c r="J478" s="1"/>
      <c r="K478" s="1"/>
      <c r="L478" s="1"/>
    </row>
    <row r="479" spans="2:12" x14ac:dyDescent="0.3">
      <c r="B479" s="1"/>
      <c r="C479" s="1"/>
      <c r="D479" s="1"/>
      <c r="E479" s="1"/>
      <c r="F479" s="1"/>
      <c r="H479" s="2" t="s">
        <v>7</v>
      </c>
      <c r="I479" s="2" t="s">
        <v>137</v>
      </c>
      <c r="J479" s="1"/>
      <c r="K479" s="1"/>
      <c r="L479" s="1"/>
    </row>
    <row r="480" spans="2:12" x14ac:dyDescent="0.3">
      <c r="B480" s="1"/>
      <c r="C480" s="1"/>
      <c r="D480" s="1"/>
      <c r="E480" s="1"/>
      <c r="F480" s="1"/>
      <c r="H480" s="1"/>
      <c r="I480" s="1"/>
      <c r="J480" s="1"/>
      <c r="K480" s="1"/>
      <c r="L480" s="1"/>
    </row>
    <row r="481" spans="2:12" x14ac:dyDescent="0.3">
      <c r="B481" s="1"/>
      <c r="C481" s="1"/>
      <c r="D481" s="1"/>
      <c r="E481" s="1"/>
      <c r="F481" s="1"/>
      <c r="H481" s="3" t="s">
        <v>9</v>
      </c>
      <c r="I481" s="4" t="s">
        <v>10</v>
      </c>
      <c r="J481" s="4" t="s">
        <v>11</v>
      </c>
      <c r="K481" s="4" t="s">
        <v>12</v>
      </c>
      <c r="L481" s="4" t="s">
        <v>13</v>
      </c>
    </row>
    <row r="482" spans="2:12" x14ac:dyDescent="0.3">
      <c r="B482" s="2" t="s">
        <v>41</v>
      </c>
      <c r="C482" s="1"/>
      <c r="D482" s="1"/>
      <c r="E482" s="1"/>
      <c r="F482" s="1"/>
      <c r="H482" s="5" t="s">
        <v>14</v>
      </c>
      <c r="I482" s="6"/>
      <c r="J482" s="7" t="s">
        <v>11</v>
      </c>
      <c r="K482" s="6"/>
      <c r="L482" s="6"/>
    </row>
    <row r="483" spans="2:12" x14ac:dyDescent="0.3">
      <c r="B483" s="1"/>
      <c r="C483" s="1"/>
      <c r="D483" s="1"/>
      <c r="E483" s="1"/>
      <c r="F483" s="1"/>
      <c r="H483" s="8" t="s">
        <v>46</v>
      </c>
      <c r="I483" s="9">
        <v>6500</v>
      </c>
      <c r="J483" s="7" t="s">
        <v>16</v>
      </c>
      <c r="K483" s="10">
        <f>Intro_input!$I$29</f>
        <v>1.35</v>
      </c>
      <c r="L483" s="9">
        <f>I483*K483</f>
        <v>8775</v>
      </c>
    </row>
    <row r="484" spans="2:12" x14ac:dyDescent="0.3">
      <c r="B484" s="1" t="s">
        <v>65</v>
      </c>
      <c r="C484" s="1"/>
      <c r="D484" s="1"/>
      <c r="E484" s="1"/>
      <c r="F484" s="1"/>
      <c r="H484" s="8" t="s">
        <v>17</v>
      </c>
      <c r="I484" s="9">
        <v>5000</v>
      </c>
      <c r="J484" s="7" t="s">
        <v>16</v>
      </c>
      <c r="K484" s="10">
        <f>Intro_input!$I$23</f>
        <v>0.55000000000000004</v>
      </c>
      <c r="L484" s="9">
        <f>I484*K484</f>
        <v>2750</v>
      </c>
    </row>
    <row r="485" spans="2:12" x14ac:dyDescent="0.3">
      <c r="B485" s="2" t="s">
        <v>1</v>
      </c>
      <c r="C485" s="2" t="s">
        <v>2</v>
      </c>
      <c r="D485" s="1"/>
      <c r="E485" s="1"/>
      <c r="F485" s="1"/>
      <c r="H485" s="5" t="s">
        <v>20</v>
      </c>
      <c r="I485" s="6"/>
      <c r="J485" s="7" t="s">
        <v>11</v>
      </c>
      <c r="K485" s="6"/>
      <c r="L485" s="6">
        <f>SUM(L483:L484)</f>
        <v>11525</v>
      </c>
    </row>
    <row r="486" spans="2:12" x14ac:dyDescent="0.3">
      <c r="B486" s="2" t="s">
        <v>3</v>
      </c>
      <c r="C486" s="2" t="s">
        <v>133</v>
      </c>
      <c r="D486" s="1"/>
      <c r="E486" s="1"/>
      <c r="F486" s="1"/>
      <c r="H486" s="8" t="s">
        <v>11</v>
      </c>
      <c r="I486" s="9"/>
      <c r="J486" s="7" t="s">
        <v>11</v>
      </c>
      <c r="K486" s="9"/>
      <c r="L486" s="9"/>
    </row>
    <row r="487" spans="2:12" x14ac:dyDescent="0.3">
      <c r="B487" s="2" t="s">
        <v>4</v>
      </c>
      <c r="C487" s="2" t="s">
        <v>157</v>
      </c>
      <c r="D487" s="1"/>
      <c r="E487" s="1"/>
      <c r="F487" s="1"/>
      <c r="H487" s="5" t="s">
        <v>21</v>
      </c>
      <c r="I487" s="6"/>
      <c r="J487" s="7" t="s">
        <v>11</v>
      </c>
      <c r="K487" s="6"/>
      <c r="L487" s="6"/>
    </row>
    <row r="488" spans="2:12" x14ac:dyDescent="0.3">
      <c r="B488" s="2" t="s">
        <v>6</v>
      </c>
      <c r="C488" s="2" t="s">
        <v>361</v>
      </c>
      <c r="D488" s="1"/>
      <c r="E488" s="1"/>
      <c r="F488" s="1"/>
      <c r="H488" s="8" t="s">
        <v>22</v>
      </c>
      <c r="I488" s="9">
        <v>-140</v>
      </c>
      <c r="J488" s="7" t="s">
        <v>16</v>
      </c>
      <c r="K488" s="10">
        <v>4.0999999999999996</v>
      </c>
      <c r="L488" s="9">
        <f>I488*K488</f>
        <v>-574</v>
      </c>
    </row>
    <row r="489" spans="2:12" x14ac:dyDescent="0.3">
      <c r="B489" s="2" t="s">
        <v>7</v>
      </c>
      <c r="C489" s="2" t="s">
        <v>8</v>
      </c>
      <c r="D489" s="1"/>
      <c r="E489" s="1"/>
      <c r="F489" s="1"/>
      <c r="H489" s="8" t="s">
        <v>174</v>
      </c>
      <c r="I489" s="9">
        <v>-128</v>
      </c>
      <c r="J489" s="7" t="s">
        <v>16</v>
      </c>
      <c r="K489" s="10">
        <f>Intro_input!$I$17</f>
        <v>10</v>
      </c>
      <c r="L489" s="9">
        <f>I489*K489</f>
        <v>-1280</v>
      </c>
    </row>
    <row r="490" spans="2:12" x14ac:dyDescent="0.3">
      <c r="B490" s="1"/>
      <c r="C490" s="1"/>
      <c r="D490" s="1"/>
      <c r="E490" s="1"/>
      <c r="F490" s="1"/>
      <c r="H490" s="8" t="s">
        <v>168</v>
      </c>
      <c r="I490" s="9">
        <v>-26</v>
      </c>
      <c r="J490" s="7" t="s">
        <v>16</v>
      </c>
      <c r="K490" s="10">
        <f>Intro_input!$I$18</f>
        <v>16</v>
      </c>
      <c r="L490" s="9">
        <f>I490*K490</f>
        <v>-416</v>
      </c>
    </row>
    <row r="491" spans="2:12" x14ac:dyDescent="0.3">
      <c r="B491" s="3" t="s">
        <v>9</v>
      </c>
      <c r="C491" s="4" t="s">
        <v>10</v>
      </c>
      <c r="D491" s="4" t="s">
        <v>11</v>
      </c>
      <c r="E491" s="4" t="s">
        <v>12</v>
      </c>
      <c r="F491" s="4" t="s">
        <v>13</v>
      </c>
      <c r="H491" s="8" t="s">
        <v>167</v>
      </c>
      <c r="I491" s="9">
        <v>-84</v>
      </c>
      <c r="J491" s="7" t="s">
        <v>16</v>
      </c>
      <c r="K491" s="10">
        <f>Intro_input!$I$19</f>
        <v>9</v>
      </c>
      <c r="L491" s="9">
        <f>I491*K491</f>
        <v>-756</v>
      </c>
    </row>
    <row r="492" spans="2:12" x14ac:dyDescent="0.3">
      <c r="B492" s="5" t="s">
        <v>14</v>
      </c>
      <c r="C492" s="6"/>
      <c r="D492" s="7" t="s">
        <v>11</v>
      </c>
      <c r="E492" s="6"/>
      <c r="F492" s="6"/>
      <c r="H492" s="8" t="s">
        <v>166</v>
      </c>
      <c r="I492" s="9"/>
      <c r="J492" s="7" t="s">
        <v>71</v>
      </c>
      <c r="K492" s="9"/>
      <c r="L492" s="9">
        <v>-493</v>
      </c>
    </row>
    <row r="493" spans="2:12" x14ac:dyDescent="0.3">
      <c r="B493" s="8" t="s">
        <v>188</v>
      </c>
      <c r="C493" s="9">
        <v>12900</v>
      </c>
      <c r="D493" s="7" t="s">
        <v>186</v>
      </c>
      <c r="E493" s="10"/>
      <c r="F493" s="9"/>
      <c r="H493" s="8" t="s">
        <v>165</v>
      </c>
      <c r="I493" s="9"/>
      <c r="J493" s="7" t="s">
        <v>71</v>
      </c>
      <c r="K493" s="9"/>
      <c r="L493" s="9">
        <v>-476</v>
      </c>
    </row>
    <row r="494" spans="2:12" x14ac:dyDescent="0.3">
      <c r="B494" s="8" t="s">
        <v>187</v>
      </c>
      <c r="C494" s="9">
        <f>12250*(10400/11400)</f>
        <v>11175.438596491227</v>
      </c>
      <c r="D494" s="7" t="s">
        <v>186</v>
      </c>
      <c r="E494" s="10">
        <f>Intro_input!$I$30</f>
        <v>1.05</v>
      </c>
      <c r="F494" s="9">
        <f>C494*E494</f>
        <v>11734.210526315788</v>
      </c>
      <c r="H494" s="8" t="s">
        <v>164</v>
      </c>
      <c r="I494" s="9"/>
      <c r="J494" s="7" t="s">
        <v>71</v>
      </c>
      <c r="K494" s="9"/>
      <c r="L494" s="9">
        <v>-95</v>
      </c>
    </row>
    <row r="495" spans="2:12" x14ac:dyDescent="0.3">
      <c r="B495" s="5" t="s">
        <v>20</v>
      </c>
      <c r="C495" s="6"/>
      <c r="D495" s="7" t="s">
        <v>11</v>
      </c>
      <c r="E495" s="6"/>
      <c r="F495" s="6">
        <f>SUM(F493:F494)</f>
        <v>11734.210526315788</v>
      </c>
      <c r="H495" s="8" t="s">
        <v>172</v>
      </c>
      <c r="I495" s="9"/>
      <c r="J495" s="7" t="s">
        <v>71</v>
      </c>
      <c r="K495" s="9"/>
      <c r="L495" s="9">
        <v>-52</v>
      </c>
    </row>
    <row r="496" spans="2:12" x14ac:dyDescent="0.3">
      <c r="B496" s="8" t="s">
        <v>11</v>
      </c>
      <c r="C496" s="9"/>
      <c r="D496" s="7" t="s">
        <v>11</v>
      </c>
      <c r="E496" s="9"/>
      <c r="F496" s="9"/>
      <c r="H496" s="5" t="s">
        <v>25</v>
      </c>
      <c r="I496" s="6"/>
      <c r="J496" s="7" t="s">
        <v>11</v>
      </c>
      <c r="K496" s="6"/>
      <c r="L496" s="6">
        <f>SUM(L487:L495)</f>
        <v>-4142</v>
      </c>
    </row>
    <row r="497" spans="2:12" x14ac:dyDescent="0.3">
      <c r="B497" s="5" t="s">
        <v>21</v>
      </c>
      <c r="C497" s="6"/>
      <c r="D497" s="7" t="s">
        <v>11</v>
      </c>
      <c r="E497" s="6"/>
      <c r="F497" s="6"/>
      <c r="H497" s="5" t="s">
        <v>26</v>
      </c>
      <c r="I497" s="6"/>
      <c r="J497" s="7" t="s">
        <v>11</v>
      </c>
      <c r="K497" s="6"/>
      <c r="L497" s="6">
        <f>SUM(L485,L496)</f>
        <v>7383</v>
      </c>
    </row>
    <row r="498" spans="2:12" x14ac:dyDescent="0.3">
      <c r="B498" s="8" t="s">
        <v>22</v>
      </c>
      <c r="C498" s="9">
        <v>-2</v>
      </c>
      <c r="D498" s="7" t="s">
        <v>71</v>
      </c>
      <c r="E498" s="10">
        <v>915</v>
      </c>
      <c r="F498" s="9">
        <f>C498*E498</f>
        <v>-1830</v>
      </c>
      <c r="H498" s="8" t="s">
        <v>11</v>
      </c>
      <c r="I498" s="9"/>
      <c r="J498" s="7" t="s">
        <v>11</v>
      </c>
      <c r="K498" s="9"/>
      <c r="L498" s="9"/>
    </row>
    <row r="499" spans="2:12" x14ac:dyDescent="0.3">
      <c r="B499" s="8" t="s">
        <v>174</v>
      </c>
      <c r="C499" s="9">
        <v>0</v>
      </c>
      <c r="D499" s="7" t="s">
        <v>16</v>
      </c>
      <c r="E499" s="10">
        <f>Intro_input!$I$17</f>
        <v>10</v>
      </c>
      <c r="F499" s="9">
        <f>C499*E499</f>
        <v>0</v>
      </c>
      <c r="H499" s="5" t="s">
        <v>27</v>
      </c>
      <c r="I499" s="6"/>
      <c r="J499" s="7" t="s">
        <v>11</v>
      </c>
      <c r="K499" s="6"/>
      <c r="L499" s="6"/>
    </row>
    <row r="500" spans="2:12" x14ac:dyDescent="0.3">
      <c r="B500" s="8" t="s">
        <v>168</v>
      </c>
      <c r="C500" s="9">
        <v>-15</v>
      </c>
      <c r="D500" s="7" t="s">
        <v>16</v>
      </c>
      <c r="E500" s="10">
        <f>Intro_input!$I$18</f>
        <v>16</v>
      </c>
      <c r="F500" s="9">
        <f>C500*E500</f>
        <v>-240</v>
      </c>
      <c r="H500" s="8" t="s">
        <v>28</v>
      </c>
      <c r="I500" s="9">
        <v>-1</v>
      </c>
      <c r="J500" s="7" t="s">
        <v>11</v>
      </c>
      <c r="K500" s="9">
        <v>725</v>
      </c>
      <c r="L500" s="9">
        <f t="shared" ref="L500:L508" si="22">I500*K500</f>
        <v>-725</v>
      </c>
    </row>
    <row r="501" spans="2:12" x14ac:dyDescent="0.3">
      <c r="B501" s="8" t="s">
        <v>23</v>
      </c>
      <c r="C501" s="9">
        <v>-35</v>
      </c>
      <c r="D501" s="7" t="s">
        <v>24</v>
      </c>
      <c r="E501" s="10"/>
      <c r="F501" s="9"/>
      <c r="H501" s="8" t="s">
        <v>163</v>
      </c>
      <c r="I501" s="9">
        <v>-2</v>
      </c>
      <c r="J501" s="7" t="s">
        <v>11</v>
      </c>
      <c r="K501" s="9">
        <v>100</v>
      </c>
      <c r="L501" s="9">
        <f t="shared" si="22"/>
        <v>-200</v>
      </c>
    </row>
    <row r="502" spans="2:12" x14ac:dyDescent="0.3">
      <c r="B502" s="8" t="s">
        <v>166</v>
      </c>
      <c r="C502" s="9"/>
      <c r="D502" s="7" t="s">
        <v>71</v>
      </c>
      <c r="E502" s="9"/>
      <c r="F502" s="9">
        <v>-633</v>
      </c>
      <c r="H502" s="8" t="s">
        <v>31</v>
      </c>
      <c r="I502" s="9">
        <v>-1</v>
      </c>
      <c r="J502" s="7" t="s">
        <v>11</v>
      </c>
      <c r="K502" s="9">
        <v>400</v>
      </c>
      <c r="L502" s="9">
        <f t="shared" si="22"/>
        <v>-400</v>
      </c>
    </row>
    <row r="503" spans="2:12" x14ac:dyDescent="0.3">
      <c r="B503" s="8" t="s">
        <v>165</v>
      </c>
      <c r="C503" s="9"/>
      <c r="D503" s="7" t="s">
        <v>71</v>
      </c>
      <c r="E503" s="9"/>
      <c r="F503" s="9">
        <v>-45</v>
      </c>
      <c r="H503" s="8" t="s">
        <v>162</v>
      </c>
      <c r="I503" s="9">
        <v>-5</v>
      </c>
      <c r="J503" s="7" t="s">
        <v>11</v>
      </c>
      <c r="K503" s="9">
        <v>140</v>
      </c>
      <c r="L503" s="9">
        <f t="shared" si="22"/>
        <v>-700</v>
      </c>
    </row>
    <row r="504" spans="2:12" x14ac:dyDescent="0.3">
      <c r="B504" s="8" t="s">
        <v>185</v>
      </c>
      <c r="C504" s="9">
        <v>-43</v>
      </c>
      <c r="D504" s="7" t="s">
        <v>71</v>
      </c>
      <c r="E504" s="10">
        <v>2.6</v>
      </c>
      <c r="F504" s="9">
        <f>C504*E504</f>
        <v>-111.8</v>
      </c>
      <c r="H504" s="8" t="s">
        <v>33</v>
      </c>
      <c r="I504" s="9">
        <v>-1</v>
      </c>
      <c r="J504" s="7" t="s">
        <v>11</v>
      </c>
      <c r="K504" s="9">
        <v>894</v>
      </c>
      <c r="L504" s="9">
        <f t="shared" si="22"/>
        <v>-894</v>
      </c>
    </row>
    <row r="505" spans="2:12" x14ac:dyDescent="0.3">
      <c r="B505" s="5" t="s">
        <v>25</v>
      </c>
      <c r="C505" s="6"/>
      <c r="D505" s="7" t="s">
        <v>11</v>
      </c>
      <c r="E505" s="6"/>
      <c r="F505" s="6">
        <f>SUM(F497:F504)</f>
        <v>-2859.8</v>
      </c>
      <c r="H505" s="8" t="s">
        <v>34</v>
      </c>
      <c r="I505" s="9">
        <v>-1</v>
      </c>
      <c r="J505" s="7" t="s">
        <v>11</v>
      </c>
      <c r="K505" s="9">
        <v>406</v>
      </c>
      <c r="L505" s="9">
        <f t="shared" si="22"/>
        <v>-406</v>
      </c>
    </row>
    <row r="506" spans="2:12" x14ac:dyDescent="0.3">
      <c r="B506" s="5" t="s">
        <v>26</v>
      </c>
      <c r="C506" s="6"/>
      <c r="D506" s="7" t="s">
        <v>11</v>
      </c>
      <c r="E506" s="6"/>
      <c r="F506" s="6">
        <f>SUM(F495,F505)</f>
        <v>8874.4105263157871</v>
      </c>
      <c r="H506" s="8" t="s">
        <v>35</v>
      </c>
      <c r="I506" s="9">
        <v>-7400</v>
      </c>
      <c r="J506" s="7" t="s">
        <v>11</v>
      </c>
      <c r="K506" s="11">
        <v>0.11</v>
      </c>
      <c r="L506" s="9">
        <f t="shared" si="22"/>
        <v>-814</v>
      </c>
    </row>
    <row r="507" spans="2:12" x14ac:dyDescent="0.3">
      <c r="B507" s="8" t="s">
        <v>11</v>
      </c>
      <c r="C507" s="9"/>
      <c r="D507" s="7" t="s">
        <v>11</v>
      </c>
      <c r="E507" s="9"/>
      <c r="F507" s="9"/>
      <c r="H507" s="8" t="s">
        <v>36</v>
      </c>
      <c r="I507" s="12">
        <v>-10</v>
      </c>
      <c r="J507" s="7" t="s">
        <v>11</v>
      </c>
      <c r="K507" s="9">
        <v>90</v>
      </c>
      <c r="L507" s="9">
        <f t="shared" si="22"/>
        <v>-900</v>
      </c>
    </row>
    <row r="508" spans="2:12" x14ac:dyDescent="0.3">
      <c r="B508" s="5" t="s">
        <v>27</v>
      </c>
      <c r="C508" s="6"/>
      <c r="D508" s="7" t="s">
        <v>11</v>
      </c>
      <c r="E508" s="6"/>
      <c r="F508" s="6"/>
      <c r="H508" s="8" t="s">
        <v>37</v>
      </c>
      <c r="I508" s="9">
        <v>-1</v>
      </c>
      <c r="J508" s="7" t="s">
        <v>11</v>
      </c>
      <c r="K508" s="9">
        <v>300</v>
      </c>
      <c r="L508" s="9">
        <f t="shared" si="22"/>
        <v>-300</v>
      </c>
    </row>
    <row r="509" spans="2:12" x14ac:dyDescent="0.3">
      <c r="B509" s="8" t="s">
        <v>28</v>
      </c>
      <c r="C509" s="9">
        <v>-1</v>
      </c>
      <c r="D509" s="7" t="s">
        <v>11</v>
      </c>
      <c r="E509" s="9">
        <v>725</v>
      </c>
      <c r="F509" s="9">
        <f t="shared" ref="F509:F516" si="23">C509*E509</f>
        <v>-725</v>
      </c>
      <c r="H509" s="8" t="s">
        <v>38</v>
      </c>
      <c r="I509" s="9"/>
      <c r="J509" s="7" t="s">
        <v>11</v>
      </c>
      <c r="K509" s="9"/>
      <c r="L509" s="9">
        <v>-750</v>
      </c>
    </row>
    <row r="510" spans="2:12" x14ac:dyDescent="0.3">
      <c r="B510" s="8" t="s">
        <v>30</v>
      </c>
      <c r="C510" s="9">
        <v>-35</v>
      </c>
      <c r="D510" s="7" t="s">
        <v>11</v>
      </c>
      <c r="E510" s="9">
        <v>20</v>
      </c>
      <c r="F510" s="9">
        <f t="shared" si="23"/>
        <v>-700</v>
      </c>
      <c r="H510" s="5" t="s">
        <v>39</v>
      </c>
      <c r="I510" s="6"/>
      <c r="J510" s="7" t="s">
        <v>11</v>
      </c>
      <c r="K510" s="6"/>
      <c r="L510" s="6">
        <f>SUM(L500:L509)</f>
        <v>-6089</v>
      </c>
    </row>
    <row r="511" spans="2:12" x14ac:dyDescent="0.3">
      <c r="B511" s="8" t="s">
        <v>135</v>
      </c>
      <c r="C511" s="9">
        <v>-1</v>
      </c>
      <c r="D511" s="7" t="s">
        <v>11</v>
      </c>
      <c r="E511" s="9">
        <v>200</v>
      </c>
      <c r="F511" s="9">
        <f t="shared" si="23"/>
        <v>-200</v>
      </c>
      <c r="H511" s="8" t="s">
        <v>40</v>
      </c>
      <c r="I511" s="9"/>
      <c r="J511" s="7" t="s">
        <v>11</v>
      </c>
      <c r="K511" s="9"/>
      <c r="L511" s="9">
        <f>SUM(L497,L510)</f>
        <v>1294</v>
      </c>
    </row>
    <row r="512" spans="2:12" x14ac:dyDescent="0.3">
      <c r="B512" s="8" t="s">
        <v>184</v>
      </c>
      <c r="C512" s="9">
        <v>-1</v>
      </c>
      <c r="D512" s="7" t="s">
        <v>11</v>
      </c>
      <c r="E512" s="9">
        <v>500</v>
      </c>
      <c r="F512" s="9">
        <f t="shared" si="23"/>
        <v>-500</v>
      </c>
      <c r="H512" s="1"/>
      <c r="I512" s="1"/>
      <c r="J512" s="1"/>
      <c r="K512" s="1"/>
      <c r="L512" s="1"/>
    </row>
    <row r="513" spans="2:12" x14ac:dyDescent="0.3">
      <c r="B513" s="8" t="s">
        <v>162</v>
      </c>
      <c r="C513" s="9">
        <v>-2</v>
      </c>
      <c r="D513" s="7" t="s">
        <v>11</v>
      </c>
      <c r="E513" s="9">
        <v>140</v>
      </c>
      <c r="F513" s="9">
        <f t="shared" si="23"/>
        <v>-280</v>
      </c>
      <c r="H513" s="1"/>
      <c r="I513" s="1"/>
      <c r="J513" s="1"/>
      <c r="K513" s="1"/>
      <c r="L513" s="1"/>
    </row>
    <row r="514" spans="2:12" x14ac:dyDescent="0.3">
      <c r="B514" s="8" t="s">
        <v>183</v>
      </c>
      <c r="C514" s="9">
        <v>-1</v>
      </c>
      <c r="D514" s="7" t="s">
        <v>11</v>
      </c>
      <c r="E514" s="9">
        <v>1247</v>
      </c>
      <c r="F514" s="9">
        <f t="shared" si="23"/>
        <v>-1247</v>
      </c>
      <c r="H514" s="1"/>
      <c r="I514" s="1"/>
      <c r="J514" s="1"/>
      <c r="K514" s="1"/>
      <c r="L514" s="1"/>
    </row>
    <row r="515" spans="2:12" x14ac:dyDescent="0.3">
      <c r="B515" s="8" t="s">
        <v>182</v>
      </c>
      <c r="C515" s="9">
        <v>-1</v>
      </c>
      <c r="D515" s="7" t="s">
        <v>11</v>
      </c>
      <c r="E515" s="9">
        <v>730</v>
      </c>
      <c r="F515" s="9">
        <f t="shared" si="23"/>
        <v>-730</v>
      </c>
      <c r="H515" s="2" t="s">
        <v>41</v>
      </c>
      <c r="I515" s="1"/>
      <c r="J515" s="1"/>
      <c r="K515" s="1"/>
      <c r="L515" s="1"/>
    </row>
    <row r="516" spans="2:12" x14ac:dyDescent="0.3">
      <c r="B516" s="8" t="s">
        <v>181</v>
      </c>
      <c r="C516" s="9">
        <v>-1</v>
      </c>
      <c r="D516" s="7" t="s">
        <v>11</v>
      </c>
      <c r="E516" s="9">
        <v>1694</v>
      </c>
      <c r="F516" s="9">
        <f t="shared" si="23"/>
        <v>-1694</v>
      </c>
      <c r="H516" s="1"/>
      <c r="I516" s="1"/>
      <c r="J516" s="1"/>
      <c r="K516" s="1"/>
      <c r="L516" s="1"/>
    </row>
    <row r="517" spans="2:12" x14ac:dyDescent="0.3">
      <c r="B517" s="8" t="s">
        <v>38</v>
      </c>
      <c r="C517" s="9"/>
      <c r="D517" s="7" t="s">
        <v>11</v>
      </c>
      <c r="E517" s="9"/>
      <c r="F517" s="9">
        <v>-750</v>
      </c>
      <c r="H517" s="1" t="s">
        <v>65</v>
      </c>
      <c r="I517" s="1"/>
      <c r="J517" s="1"/>
      <c r="K517" s="1"/>
      <c r="L517" s="1"/>
    </row>
    <row r="518" spans="2:12" x14ac:dyDescent="0.3">
      <c r="B518" s="5" t="s">
        <v>39</v>
      </c>
      <c r="C518" s="6"/>
      <c r="D518" s="7" t="s">
        <v>11</v>
      </c>
      <c r="E518" s="6"/>
      <c r="F518" s="6">
        <f>SUM(F509:F517)</f>
        <v>-6826</v>
      </c>
      <c r="H518" s="2" t="s">
        <v>1</v>
      </c>
      <c r="I518" s="2" t="s">
        <v>2</v>
      </c>
      <c r="J518" s="1"/>
      <c r="K518" s="1"/>
      <c r="L518" s="1"/>
    </row>
    <row r="519" spans="2:12" x14ac:dyDescent="0.3">
      <c r="B519" s="8" t="s">
        <v>40</v>
      </c>
      <c r="C519" s="9"/>
      <c r="D519" s="7" t="s">
        <v>11</v>
      </c>
      <c r="E519" s="9"/>
      <c r="F519" s="9">
        <f>SUM(F506,F518)</f>
        <v>2048.4105263157871</v>
      </c>
      <c r="H519" s="2" t="s">
        <v>3</v>
      </c>
      <c r="I519" s="2" t="s">
        <v>133</v>
      </c>
      <c r="J519" s="1"/>
      <c r="K519" s="1"/>
      <c r="L519" s="1"/>
    </row>
    <row r="520" spans="2:12" x14ac:dyDescent="0.3">
      <c r="B520" s="1"/>
      <c r="C520" s="1"/>
      <c r="D520" s="1"/>
      <c r="E520" s="1"/>
      <c r="F520" s="1"/>
      <c r="H520" s="2" t="s">
        <v>4</v>
      </c>
      <c r="I520" s="2" t="s">
        <v>157</v>
      </c>
      <c r="J520" s="1"/>
      <c r="K520" s="1"/>
      <c r="L520" s="1"/>
    </row>
    <row r="521" spans="2:12" x14ac:dyDescent="0.3">
      <c r="B521" s="2" t="s">
        <v>180</v>
      </c>
      <c r="C521" s="1"/>
      <c r="D521" s="1"/>
      <c r="E521" s="1"/>
      <c r="F521" s="1"/>
      <c r="H521" s="2" t="s">
        <v>6</v>
      </c>
      <c r="I521" s="2" t="s">
        <v>361</v>
      </c>
      <c r="J521" s="1"/>
      <c r="K521" s="1"/>
      <c r="L521" s="1"/>
    </row>
    <row r="522" spans="2:12" x14ac:dyDescent="0.3">
      <c r="B522" s="2" t="s">
        <v>179</v>
      </c>
      <c r="C522" s="1"/>
      <c r="D522" s="1"/>
      <c r="E522" s="1"/>
      <c r="F522" s="1"/>
      <c r="H522" s="2" t="s">
        <v>7</v>
      </c>
      <c r="I522" s="2" t="s">
        <v>137</v>
      </c>
      <c r="J522" s="1"/>
      <c r="K522" s="1"/>
      <c r="L522" s="1"/>
    </row>
    <row r="523" spans="2:12" x14ac:dyDescent="0.3">
      <c r="B523" s="2" t="s">
        <v>178</v>
      </c>
      <c r="C523" s="1"/>
      <c r="D523" s="1"/>
      <c r="E523" s="1"/>
      <c r="F523" s="1"/>
      <c r="H523" s="1"/>
      <c r="I523" s="1"/>
      <c r="J523" s="1"/>
      <c r="K523" s="1"/>
      <c r="L523" s="1"/>
    </row>
    <row r="524" spans="2:12" x14ac:dyDescent="0.3">
      <c r="B524" s="2" t="s">
        <v>177</v>
      </c>
      <c r="C524" s="1"/>
      <c r="D524" s="1"/>
      <c r="E524" s="1"/>
      <c r="F524" s="1"/>
      <c r="H524" s="3" t="s">
        <v>9</v>
      </c>
      <c r="I524" s="4" t="s">
        <v>10</v>
      </c>
      <c r="J524" s="4" t="s">
        <v>11</v>
      </c>
      <c r="K524" s="4" t="s">
        <v>12</v>
      </c>
      <c r="L524" s="4" t="s">
        <v>13</v>
      </c>
    </row>
    <row r="525" spans="2:12" x14ac:dyDescent="0.3">
      <c r="B525" s="1"/>
      <c r="C525" s="1"/>
      <c r="D525" s="1"/>
      <c r="E525" s="1"/>
      <c r="F525" s="1"/>
      <c r="H525" s="5" t="s">
        <v>14</v>
      </c>
      <c r="I525" s="6"/>
      <c r="J525" s="7" t="s">
        <v>11</v>
      </c>
      <c r="K525" s="6"/>
      <c r="L525" s="6"/>
    </row>
    <row r="526" spans="2:12" x14ac:dyDescent="0.3">
      <c r="B526" s="2" t="s">
        <v>41</v>
      </c>
      <c r="C526" s="1"/>
      <c r="D526" s="1"/>
      <c r="E526" s="1"/>
      <c r="F526" s="1"/>
      <c r="H526" s="8" t="s">
        <v>188</v>
      </c>
      <c r="I526" s="9">
        <v>12900</v>
      </c>
      <c r="J526" s="7" t="s">
        <v>186</v>
      </c>
      <c r="K526" s="10"/>
      <c r="L526" s="9"/>
    </row>
    <row r="527" spans="2:12" x14ac:dyDescent="0.3">
      <c r="B527" s="1"/>
      <c r="C527" s="1"/>
      <c r="D527" s="1"/>
      <c r="E527" s="1"/>
      <c r="F527" s="1"/>
      <c r="H527" s="8" t="s">
        <v>187</v>
      </c>
      <c r="I527" s="9">
        <f>12250*(10400/11400)</f>
        <v>11175.438596491227</v>
      </c>
      <c r="J527" s="7" t="s">
        <v>186</v>
      </c>
      <c r="K527" s="10">
        <f>Intro_input!$I$30</f>
        <v>1.05</v>
      </c>
      <c r="L527" s="9">
        <f>I527*K527</f>
        <v>11734.210526315788</v>
      </c>
    </row>
    <row r="528" spans="2:12" x14ac:dyDescent="0.3">
      <c r="B528" s="1" t="s">
        <v>66</v>
      </c>
      <c r="C528" s="1"/>
      <c r="D528" s="1"/>
      <c r="E528" s="1"/>
      <c r="F528" s="1"/>
      <c r="H528" s="5" t="s">
        <v>20</v>
      </c>
      <c r="I528" s="6"/>
      <c r="J528" s="7" t="s">
        <v>11</v>
      </c>
      <c r="K528" s="6"/>
      <c r="L528" s="6">
        <f>SUM(L526:L527)</f>
        <v>11734.210526315788</v>
      </c>
    </row>
    <row r="529" spans="2:12" x14ac:dyDescent="0.3">
      <c r="B529" s="2" t="s">
        <v>1</v>
      </c>
      <c r="C529" s="2" t="s">
        <v>2</v>
      </c>
      <c r="D529" s="1"/>
      <c r="E529" s="1"/>
      <c r="F529" s="1"/>
      <c r="H529" s="8" t="s">
        <v>11</v>
      </c>
      <c r="I529" s="9"/>
      <c r="J529" s="7" t="s">
        <v>11</v>
      </c>
      <c r="K529" s="9"/>
      <c r="L529" s="9"/>
    </row>
    <row r="530" spans="2:12" x14ac:dyDescent="0.3">
      <c r="B530" s="2" t="s">
        <v>3</v>
      </c>
      <c r="C530" s="2" t="s">
        <v>133</v>
      </c>
      <c r="D530" s="1"/>
      <c r="E530" s="1"/>
      <c r="F530" s="1"/>
      <c r="H530" s="5" t="s">
        <v>21</v>
      </c>
      <c r="I530" s="6"/>
      <c r="J530" s="7" t="s">
        <v>11</v>
      </c>
      <c r="K530" s="6"/>
      <c r="L530" s="6"/>
    </row>
    <row r="531" spans="2:12" x14ac:dyDescent="0.3">
      <c r="B531" s="2" t="s">
        <v>4</v>
      </c>
      <c r="C531" s="2" t="s">
        <v>157</v>
      </c>
      <c r="D531" s="1"/>
      <c r="E531" s="1"/>
      <c r="F531" s="1"/>
      <c r="H531" s="8" t="s">
        <v>22</v>
      </c>
      <c r="I531" s="9">
        <v>-2</v>
      </c>
      <c r="J531" s="7" t="s">
        <v>71</v>
      </c>
      <c r="K531" s="10">
        <v>915</v>
      </c>
      <c r="L531" s="9">
        <f>I531*K531</f>
        <v>-1830</v>
      </c>
    </row>
    <row r="532" spans="2:12" x14ac:dyDescent="0.3">
      <c r="B532" s="2" t="s">
        <v>6</v>
      </c>
      <c r="C532" s="2" t="s">
        <v>361</v>
      </c>
      <c r="D532" s="1"/>
      <c r="E532" s="1"/>
      <c r="F532" s="1"/>
      <c r="H532" s="8" t="s">
        <v>174</v>
      </c>
      <c r="I532" s="9">
        <v>-96</v>
      </c>
      <c r="J532" s="7" t="s">
        <v>16</v>
      </c>
      <c r="K532" s="10">
        <f>Intro_input!$I$17</f>
        <v>10</v>
      </c>
      <c r="L532" s="9">
        <f>I532*K532</f>
        <v>-960</v>
      </c>
    </row>
    <row r="533" spans="2:12" x14ac:dyDescent="0.3">
      <c r="B533" s="2" t="s">
        <v>7</v>
      </c>
      <c r="C533" s="2" t="s">
        <v>8</v>
      </c>
      <c r="D533" s="1"/>
      <c r="E533" s="1"/>
      <c r="F533" s="1"/>
      <c r="H533" s="8" t="s">
        <v>168</v>
      </c>
      <c r="I533" s="9">
        <v>-27</v>
      </c>
      <c r="J533" s="7" t="s">
        <v>16</v>
      </c>
      <c r="K533" s="10">
        <f>Intro_input!$I$18</f>
        <v>16</v>
      </c>
      <c r="L533" s="9">
        <f>I533*K533</f>
        <v>-432</v>
      </c>
    </row>
    <row r="534" spans="2:12" x14ac:dyDescent="0.3">
      <c r="B534" s="1"/>
      <c r="C534" s="1"/>
      <c r="D534" s="1"/>
      <c r="E534" s="1"/>
      <c r="F534" s="1"/>
      <c r="H534" s="8" t="s">
        <v>167</v>
      </c>
      <c r="I534" s="9">
        <v>-25</v>
      </c>
      <c r="J534" s="7" t="s">
        <v>16</v>
      </c>
      <c r="K534" s="10">
        <f>Intro_input!$I$19</f>
        <v>9</v>
      </c>
      <c r="L534" s="9">
        <f>I534*K534</f>
        <v>-225</v>
      </c>
    </row>
    <row r="535" spans="2:12" x14ac:dyDescent="0.3">
      <c r="B535" s="3" t="s">
        <v>9</v>
      </c>
      <c r="C535" s="4" t="s">
        <v>10</v>
      </c>
      <c r="D535" s="4" t="s">
        <v>11</v>
      </c>
      <c r="E535" s="4" t="s">
        <v>12</v>
      </c>
      <c r="F535" s="4" t="s">
        <v>13</v>
      </c>
      <c r="H535" s="8" t="s">
        <v>166</v>
      </c>
      <c r="I535" s="9"/>
      <c r="J535" s="7" t="s">
        <v>71</v>
      </c>
      <c r="K535" s="9"/>
      <c r="L535" s="9">
        <v>-633</v>
      </c>
    </row>
    <row r="536" spans="2:12" x14ac:dyDescent="0.3">
      <c r="B536" s="5" t="s">
        <v>14</v>
      </c>
      <c r="C536" s="6"/>
      <c r="D536" s="7" t="s">
        <v>11</v>
      </c>
      <c r="E536" s="6"/>
      <c r="F536" s="6"/>
      <c r="H536" s="8" t="s">
        <v>165</v>
      </c>
      <c r="I536" s="9"/>
      <c r="J536" s="7" t="s">
        <v>71</v>
      </c>
      <c r="K536" s="9"/>
      <c r="L536" s="9">
        <v>-45</v>
      </c>
    </row>
    <row r="537" spans="2:12" x14ac:dyDescent="0.3">
      <c r="B537" s="8" t="s">
        <v>67</v>
      </c>
      <c r="C537" s="9">
        <v>1300</v>
      </c>
      <c r="D537" s="7" t="s">
        <v>16</v>
      </c>
      <c r="E537" s="10">
        <f>Intro_input!$I$31</f>
        <v>9</v>
      </c>
      <c r="F537" s="9">
        <f>C537*E537</f>
        <v>11700</v>
      </c>
      <c r="H537" s="8" t="s">
        <v>185</v>
      </c>
      <c r="I537" s="9">
        <v>-43</v>
      </c>
      <c r="J537" s="7" t="s">
        <v>71</v>
      </c>
      <c r="K537" s="10">
        <v>2.6</v>
      </c>
      <c r="L537" s="9">
        <f>I537*K537</f>
        <v>-111.8</v>
      </c>
    </row>
    <row r="538" spans="2:12" x14ac:dyDescent="0.3">
      <c r="B538" s="8" t="s">
        <v>68</v>
      </c>
      <c r="C538" s="9">
        <v>5300</v>
      </c>
      <c r="D538" s="7" t="s">
        <v>16</v>
      </c>
      <c r="E538" s="10">
        <f>Intro_input!$I$23</f>
        <v>0.55000000000000004</v>
      </c>
      <c r="F538" s="9">
        <f>C538*E538</f>
        <v>2915.0000000000005</v>
      </c>
      <c r="H538" s="5" t="s">
        <v>25</v>
      </c>
      <c r="I538" s="6"/>
      <c r="J538" s="7" t="s">
        <v>11</v>
      </c>
      <c r="K538" s="6"/>
      <c r="L538" s="6">
        <f>SUM(L530:L537)</f>
        <v>-4236.8</v>
      </c>
    </row>
    <row r="539" spans="2:12" x14ac:dyDescent="0.3">
      <c r="B539" s="5" t="s">
        <v>20</v>
      </c>
      <c r="C539" s="6"/>
      <c r="D539" s="7" t="s">
        <v>11</v>
      </c>
      <c r="E539" s="6"/>
      <c r="F539" s="6">
        <f>SUM(F537:F538)</f>
        <v>14615</v>
      </c>
      <c r="H539" s="5" t="s">
        <v>26</v>
      </c>
      <c r="I539" s="6"/>
      <c r="J539" s="7" t="s">
        <v>11</v>
      </c>
      <c r="K539" s="6"/>
      <c r="L539" s="6">
        <f>SUM(L528,L538)</f>
        <v>7497.410526315788</v>
      </c>
    </row>
    <row r="540" spans="2:12" x14ac:dyDescent="0.3">
      <c r="B540" s="8" t="s">
        <v>11</v>
      </c>
      <c r="C540" s="9"/>
      <c r="D540" s="7" t="s">
        <v>11</v>
      </c>
      <c r="E540" s="9"/>
      <c r="F540" s="9"/>
      <c r="H540" s="8" t="s">
        <v>11</v>
      </c>
      <c r="I540" s="9"/>
      <c r="J540" s="7" t="s">
        <v>11</v>
      </c>
      <c r="K540" s="9"/>
      <c r="L540" s="9"/>
    </row>
    <row r="541" spans="2:12" x14ac:dyDescent="0.3">
      <c r="B541" s="5" t="s">
        <v>21</v>
      </c>
      <c r="C541" s="6"/>
      <c r="D541" s="7" t="s">
        <v>11</v>
      </c>
      <c r="E541" s="6"/>
      <c r="F541" s="6"/>
      <c r="H541" s="5" t="s">
        <v>27</v>
      </c>
      <c r="I541" s="6"/>
      <c r="J541" s="7" t="s">
        <v>11</v>
      </c>
      <c r="K541" s="6"/>
      <c r="L541" s="6"/>
    </row>
    <row r="542" spans="2:12" x14ac:dyDescent="0.3">
      <c r="B542" s="8" t="s">
        <v>22</v>
      </c>
      <c r="C542" s="9">
        <v>-7</v>
      </c>
      <c r="D542" s="7" t="s">
        <v>16</v>
      </c>
      <c r="E542" s="10">
        <v>60</v>
      </c>
      <c r="F542" s="9">
        <f>C542*E542</f>
        <v>-420</v>
      </c>
      <c r="H542" s="8" t="s">
        <v>28</v>
      </c>
      <c r="I542" s="9">
        <v>-1</v>
      </c>
      <c r="J542" s="7" t="s">
        <v>11</v>
      </c>
      <c r="K542" s="9">
        <v>725</v>
      </c>
      <c r="L542" s="9">
        <f t="shared" ref="L542:L549" si="24">I542*K542</f>
        <v>-725</v>
      </c>
    </row>
    <row r="543" spans="2:12" x14ac:dyDescent="0.3">
      <c r="B543" s="8" t="s">
        <v>174</v>
      </c>
      <c r="C543" s="9">
        <v>-43</v>
      </c>
      <c r="D543" s="7" t="s">
        <v>16</v>
      </c>
      <c r="E543" s="10">
        <f>Intro_input!$I$17</f>
        <v>10</v>
      </c>
      <c r="F543" s="9">
        <f>C543*E543</f>
        <v>-430</v>
      </c>
      <c r="H543" s="8" t="s">
        <v>163</v>
      </c>
      <c r="I543" s="9">
        <v>-1</v>
      </c>
      <c r="J543" s="7" t="s">
        <v>11</v>
      </c>
      <c r="K543" s="9">
        <v>100</v>
      </c>
      <c r="L543" s="9">
        <f t="shared" si="24"/>
        <v>-100</v>
      </c>
    </row>
    <row r="544" spans="2:12" x14ac:dyDescent="0.3">
      <c r="B544" s="8" t="s">
        <v>69</v>
      </c>
      <c r="C544" s="9">
        <v>-25</v>
      </c>
      <c r="D544" s="7" t="s">
        <v>24</v>
      </c>
      <c r="E544" s="10"/>
      <c r="F544" s="9"/>
      <c r="H544" s="8" t="s">
        <v>135</v>
      </c>
      <c r="I544" s="9">
        <v>-1</v>
      </c>
      <c r="J544" s="7" t="s">
        <v>11</v>
      </c>
      <c r="K544" s="9">
        <v>200</v>
      </c>
      <c r="L544" s="9">
        <f t="shared" si="24"/>
        <v>-200</v>
      </c>
    </row>
    <row r="545" spans="2:12" x14ac:dyDescent="0.3">
      <c r="B545" s="8" t="s">
        <v>166</v>
      </c>
      <c r="C545" s="9"/>
      <c r="D545" s="7" t="s">
        <v>71</v>
      </c>
      <c r="E545" s="9"/>
      <c r="F545" s="9">
        <v>-199</v>
      </c>
      <c r="H545" s="8" t="s">
        <v>184</v>
      </c>
      <c r="I545" s="9">
        <v>-1</v>
      </c>
      <c r="J545" s="7" t="s">
        <v>11</v>
      </c>
      <c r="K545" s="9">
        <v>500</v>
      </c>
      <c r="L545" s="9">
        <f t="shared" si="24"/>
        <v>-500</v>
      </c>
    </row>
    <row r="546" spans="2:12" x14ac:dyDescent="0.3">
      <c r="B546" s="8" t="s">
        <v>165</v>
      </c>
      <c r="C546" s="9"/>
      <c r="D546" s="7" t="s">
        <v>71</v>
      </c>
      <c r="E546" s="9"/>
      <c r="F546" s="9">
        <v>-286</v>
      </c>
      <c r="H546" s="8" t="s">
        <v>162</v>
      </c>
      <c r="I546" s="9">
        <v>-2</v>
      </c>
      <c r="J546" s="7" t="s">
        <v>11</v>
      </c>
      <c r="K546" s="9">
        <v>140</v>
      </c>
      <c r="L546" s="9">
        <f t="shared" si="24"/>
        <v>-280</v>
      </c>
    </row>
    <row r="547" spans="2:12" x14ac:dyDescent="0.3">
      <c r="B547" s="8" t="s">
        <v>172</v>
      </c>
      <c r="C547" s="9"/>
      <c r="D547" s="7" t="s">
        <v>71</v>
      </c>
      <c r="E547" s="9"/>
      <c r="F547" s="9">
        <v>-311</v>
      </c>
      <c r="H547" s="8" t="s">
        <v>183</v>
      </c>
      <c r="I547" s="9">
        <v>-1</v>
      </c>
      <c r="J547" s="7" t="s">
        <v>11</v>
      </c>
      <c r="K547" s="9">
        <v>1247</v>
      </c>
      <c r="L547" s="9">
        <f t="shared" si="24"/>
        <v>-1247</v>
      </c>
    </row>
    <row r="548" spans="2:12" x14ac:dyDescent="0.3">
      <c r="B548" s="8" t="s">
        <v>171</v>
      </c>
      <c r="C548" s="9"/>
      <c r="D548" s="7" t="s">
        <v>71</v>
      </c>
      <c r="E548" s="9"/>
      <c r="F548" s="9">
        <v>-175</v>
      </c>
      <c r="H548" s="8" t="s">
        <v>182</v>
      </c>
      <c r="I548" s="9">
        <v>-1</v>
      </c>
      <c r="J548" s="7" t="s">
        <v>11</v>
      </c>
      <c r="K548" s="9">
        <v>730</v>
      </c>
      <c r="L548" s="9">
        <f t="shared" si="24"/>
        <v>-730</v>
      </c>
    </row>
    <row r="549" spans="2:12" x14ac:dyDescent="0.3">
      <c r="B549" s="8" t="s">
        <v>70</v>
      </c>
      <c r="C549" s="9">
        <v>-1880</v>
      </c>
      <c r="D549" s="7" t="s">
        <v>71</v>
      </c>
      <c r="E549" s="10">
        <v>0.5</v>
      </c>
      <c r="F549" s="9">
        <f>C549*E549</f>
        <v>-940</v>
      </c>
      <c r="H549" s="8" t="s">
        <v>181</v>
      </c>
      <c r="I549" s="9">
        <v>-1</v>
      </c>
      <c r="J549" s="7" t="s">
        <v>11</v>
      </c>
      <c r="K549" s="9">
        <v>1694</v>
      </c>
      <c r="L549" s="9">
        <f t="shared" si="24"/>
        <v>-1694</v>
      </c>
    </row>
    <row r="550" spans="2:12" x14ac:dyDescent="0.3">
      <c r="B550" s="5" t="s">
        <v>25</v>
      </c>
      <c r="C550" s="6"/>
      <c r="D550" s="7" t="s">
        <v>11</v>
      </c>
      <c r="E550" s="6"/>
      <c r="F550" s="6">
        <f>SUM(F542:F549)</f>
        <v>-2761</v>
      </c>
      <c r="H550" s="8" t="s">
        <v>38</v>
      </c>
      <c r="I550" s="9"/>
      <c r="J550" s="7" t="s">
        <v>11</v>
      </c>
      <c r="K550" s="9"/>
      <c r="L550" s="9">
        <v>-750</v>
      </c>
    </row>
    <row r="551" spans="2:12" x14ac:dyDescent="0.3">
      <c r="B551" s="5" t="s">
        <v>72</v>
      </c>
      <c r="C551" s="6"/>
      <c r="D551" s="7" t="s">
        <v>11</v>
      </c>
      <c r="E551" s="6"/>
      <c r="F551" s="6">
        <f>SUM(F539,F550)</f>
        <v>11854</v>
      </c>
      <c r="H551" s="5" t="s">
        <v>39</v>
      </c>
      <c r="I551" s="6"/>
      <c r="J551" s="7" t="s">
        <v>11</v>
      </c>
      <c r="K551" s="6"/>
      <c r="L551" s="6">
        <f>SUM(L542:L550)</f>
        <v>-6226</v>
      </c>
    </row>
    <row r="552" spans="2:12" x14ac:dyDescent="0.3">
      <c r="B552" s="8" t="s">
        <v>11</v>
      </c>
      <c r="C552" s="9"/>
      <c r="D552" s="7" t="s">
        <v>11</v>
      </c>
      <c r="E552" s="9"/>
      <c r="F552" s="9"/>
      <c r="H552" s="8" t="s">
        <v>40</v>
      </c>
      <c r="I552" s="9"/>
      <c r="J552" s="7" t="s">
        <v>11</v>
      </c>
      <c r="K552" s="9"/>
      <c r="L552" s="9">
        <f>SUM(L539,L551)</f>
        <v>1271.410526315788</v>
      </c>
    </row>
    <row r="553" spans="2:12" x14ac:dyDescent="0.3">
      <c r="B553" s="5" t="s">
        <v>27</v>
      </c>
      <c r="C553" s="6"/>
      <c r="D553" s="7" t="s">
        <v>11</v>
      </c>
      <c r="E553" s="6"/>
      <c r="F553" s="6"/>
      <c r="H553" s="1"/>
      <c r="I553" s="1"/>
      <c r="J553" s="1"/>
      <c r="K553" s="1"/>
      <c r="L553" s="1"/>
    </row>
    <row r="554" spans="2:12" x14ac:dyDescent="0.3">
      <c r="B554" s="8" t="s">
        <v>30</v>
      </c>
      <c r="C554" s="9">
        <v>-25</v>
      </c>
      <c r="D554" s="7" t="s">
        <v>11</v>
      </c>
      <c r="E554" s="9">
        <v>20</v>
      </c>
      <c r="F554" s="9">
        <f t="shared" ref="F554:F562" si="25">C554*E554</f>
        <v>-500</v>
      </c>
      <c r="H554" s="2" t="s">
        <v>180</v>
      </c>
      <c r="I554" s="1"/>
      <c r="J554" s="1"/>
      <c r="K554" s="1"/>
      <c r="L554" s="1"/>
    </row>
    <row r="555" spans="2:12" x14ac:dyDescent="0.3">
      <c r="B555" s="8" t="s">
        <v>163</v>
      </c>
      <c r="C555" s="9">
        <v>-1</v>
      </c>
      <c r="D555" s="7" t="s">
        <v>11</v>
      </c>
      <c r="E555" s="9">
        <v>100</v>
      </c>
      <c r="F555" s="9">
        <f t="shared" si="25"/>
        <v>-100</v>
      </c>
      <c r="H555" s="2" t="s">
        <v>179</v>
      </c>
      <c r="I555" s="1"/>
      <c r="J555" s="1"/>
      <c r="K555" s="1"/>
      <c r="L555" s="1"/>
    </row>
    <row r="556" spans="2:12" x14ac:dyDescent="0.3">
      <c r="B556" s="8" t="s">
        <v>73</v>
      </c>
      <c r="C556" s="9">
        <v>-0.5</v>
      </c>
      <c r="D556" s="7" t="s">
        <v>11</v>
      </c>
      <c r="E556" s="9">
        <v>350</v>
      </c>
      <c r="F556" s="9">
        <f t="shared" si="25"/>
        <v>-175</v>
      </c>
      <c r="H556" s="2" t="s">
        <v>178</v>
      </c>
      <c r="I556" s="1"/>
      <c r="J556" s="1"/>
      <c r="K556" s="1"/>
      <c r="L556" s="1"/>
    </row>
    <row r="557" spans="2:12" x14ac:dyDescent="0.3">
      <c r="B557" s="8" t="s">
        <v>162</v>
      </c>
      <c r="C557" s="9">
        <v>-4</v>
      </c>
      <c r="D557" s="7" t="s">
        <v>11</v>
      </c>
      <c r="E557" s="9">
        <v>140</v>
      </c>
      <c r="F557" s="9">
        <f t="shared" si="25"/>
        <v>-560</v>
      </c>
      <c r="H557" s="2" t="s">
        <v>177</v>
      </c>
      <c r="I557" s="1"/>
      <c r="J557" s="1"/>
      <c r="K557" s="1"/>
      <c r="L557" s="1"/>
    </row>
    <row r="558" spans="2:12" x14ac:dyDescent="0.3">
      <c r="B558" s="8" t="s">
        <v>33</v>
      </c>
      <c r="C558" s="9">
        <v>-1</v>
      </c>
      <c r="D558" s="7" t="s">
        <v>11</v>
      </c>
      <c r="E558" s="9">
        <v>1517</v>
      </c>
      <c r="F558" s="9">
        <f t="shared" si="25"/>
        <v>-1517</v>
      </c>
      <c r="H558" s="1"/>
      <c r="I558" s="1"/>
      <c r="J558" s="1"/>
      <c r="K558" s="1"/>
      <c r="L558" s="1"/>
    </row>
    <row r="559" spans="2:12" x14ac:dyDescent="0.3">
      <c r="B559" s="8" t="s">
        <v>74</v>
      </c>
      <c r="C559" s="9">
        <v>-1</v>
      </c>
      <c r="D559" s="7" t="s">
        <v>11</v>
      </c>
      <c r="E559" s="9">
        <v>418</v>
      </c>
      <c r="F559" s="9">
        <f t="shared" si="25"/>
        <v>-418</v>
      </c>
      <c r="H559" s="2" t="s">
        <v>41</v>
      </c>
      <c r="I559" s="1"/>
      <c r="J559" s="1"/>
      <c r="K559" s="1"/>
      <c r="L559" s="1"/>
    </row>
    <row r="560" spans="2:12" x14ac:dyDescent="0.3">
      <c r="B560" s="8" t="s">
        <v>75</v>
      </c>
      <c r="C560" s="9">
        <v>-2130</v>
      </c>
      <c r="D560" s="7" t="s">
        <v>11</v>
      </c>
      <c r="E560" s="10">
        <v>0.28000000000000003</v>
      </c>
      <c r="F560" s="9">
        <f t="shared" si="25"/>
        <v>-596.40000000000009</v>
      </c>
      <c r="H560" s="1"/>
      <c r="I560" s="1"/>
      <c r="J560" s="1"/>
      <c r="K560" s="1"/>
      <c r="L560" s="1"/>
    </row>
    <row r="561" spans="2:12" x14ac:dyDescent="0.3">
      <c r="B561" s="8" t="s">
        <v>36</v>
      </c>
      <c r="C561" s="12">
        <v>-10.6</v>
      </c>
      <c r="D561" s="7" t="s">
        <v>11</v>
      </c>
      <c r="E561" s="9">
        <v>90</v>
      </c>
      <c r="F561" s="9">
        <f t="shared" si="25"/>
        <v>-954</v>
      </c>
      <c r="H561" s="1" t="s">
        <v>66</v>
      </c>
      <c r="I561" s="1"/>
      <c r="J561" s="1"/>
      <c r="K561" s="1"/>
      <c r="L561" s="1"/>
    </row>
    <row r="562" spans="2:12" x14ac:dyDescent="0.3">
      <c r="B562" s="8" t="s">
        <v>37</v>
      </c>
      <c r="C562" s="9">
        <v>-1</v>
      </c>
      <c r="D562" s="7" t="s">
        <v>11</v>
      </c>
      <c r="E562" s="9">
        <v>311</v>
      </c>
      <c r="F562" s="9">
        <f t="shared" si="25"/>
        <v>-311</v>
      </c>
      <c r="H562" s="2" t="s">
        <v>1</v>
      </c>
      <c r="I562" s="2" t="s">
        <v>2</v>
      </c>
      <c r="J562" s="1"/>
      <c r="K562" s="1"/>
      <c r="L562" s="1"/>
    </row>
    <row r="563" spans="2:12" x14ac:dyDescent="0.3">
      <c r="B563" s="8" t="s">
        <v>38</v>
      </c>
      <c r="C563" s="9"/>
      <c r="D563" s="7" t="s">
        <v>11</v>
      </c>
      <c r="E563" s="9"/>
      <c r="F563" s="9">
        <v>-750</v>
      </c>
      <c r="H563" s="2" t="s">
        <v>3</v>
      </c>
      <c r="I563" s="2" t="s">
        <v>133</v>
      </c>
      <c r="J563" s="1"/>
      <c r="K563" s="1"/>
      <c r="L563" s="1"/>
    </row>
    <row r="564" spans="2:12" x14ac:dyDescent="0.3">
      <c r="B564" s="5" t="s">
        <v>39</v>
      </c>
      <c r="C564" s="6"/>
      <c r="D564" s="7" t="s">
        <v>11</v>
      </c>
      <c r="E564" s="6"/>
      <c r="F564" s="6">
        <f>SUM(F554:F563)</f>
        <v>-5881.4</v>
      </c>
      <c r="H564" s="2" t="s">
        <v>4</v>
      </c>
      <c r="I564" s="2" t="s">
        <v>157</v>
      </c>
      <c r="J564" s="1"/>
      <c r="K564" s="1"/>
      <c r="L564" s="1"/>
    </row>
    <row r="565" spans="2:12" x14ac:dyDescent="0.3">
      <c r="B565" s="8" t="s">
        <v>40</v>
      </c>
      <c r="C565" s="9"/>
      <c r="D565" s="7" t="s">
        <v>11</v>
      </c>
      <c r="E565" s="9"/>
      <c r="F565" s="9">
        <f>SUM(F551,F564)</f>
        <v>5972.6</v>
      </c>
      <c r="H565" s="2" t="s">
        <v>6</v>
      </c>
      <c r="I565" s="2" t="s">
        <v>361</v>
      </c>
      <c r="J565" s="1"/>
      <c r="K565" s="1"/>
      <c r="L565" s="1"/>
    </row>
    <row r="566" spans="2:12" x14ac:dyDescent="0.3">
      <c r="B566" s="1"/>
      <c r="C566" s="1"/>
      <c r="D566" s="1"/>
      <c r="E566" s="1"/>
      <c r="F566" s="1"/>
      <c r="H566" s="2" t="s">
        <v>7</v>
      </c>
      <c r="I566" s="2" t="s">
        <v>137</v>
      </c>
      <c r="J566" s="1"/>
      <c r="K566" s="1"/>
      <c r="L566" s="1"/>
    </row>
    <row r="567" spans="2:12" x14ac:dyDescent="0.3">
      <c r="B567" s="1"/>
      <c r="C567" s="1"/>
      <c r="D567" s="1"/>
      <c r="E567" s="1"/>
      <c r="F567" s="1"/>
      <c r="H567" s="1"/>
      <c r="I567" s="1"/>
      <c r="J567" s="1"/>
      <c r="K567" s="1"/>
      <c r="L567" s="1"/>
    </row>
    <row r="568" spans="2:12" x14ac:dyDescent="0.3">
      <c r="B568" s="1"/>
      <c r="C568" s="1"/>
      <c r="D568" s="1"/>
      <c r="E568" s="1"/>
      <c r="F568" s="1"/>
      <c r="H568" s="3" t="s">
        <v>9</v>
      </c>
      <c r="I568" s="4" t="s">
        <v>10</v>
      </c>
      <c r="J568" s="4" t="s">
        <v>11</v>
      </c>
      <c r="K568" s="4" t="s">
        <v>12</v>
      </c>
      <c r="L568" s="4" t="s">
        <v>13</v>
      </c>
    </row>
    <row r="569" spans="2:12" x14ac:dyDescent="0.3">
      <c r="B569" s="2" t="s">
        <v>41</v>
      </c>
      <c r="C569" s="1"/>
      <c r="D569" s="1"/>
      <c r="E569" s="1"/>
      <c r="F569" s="1"/>
      <c r="H569" s="5" t="s">
        <v>14</v>
      </c>
      <c r="I569" s="6"/>
      <c r="J569" s="7" t="s">
        <v>11</v>
      </c>
      <c r="K569" s="6"/>
      <c r="L569" s="6"/>
    </row>
    <row r="570" spans="2:12" x14ac:dyDescent="0.3">
      <c r="B570" s="1"/>
      <c r="C570" s="1"/>
      <c r="D570" s="1"/>
      <c r="E570" s="1"/>
      <c r="F570" s="1"/>
      <c r="H570" s="8" t="s">
        <v>67</v>
      </c>
      <c r="I570" s="9">
        <v>1300</v>
      </c>
      <c r="J570" s="7" t="s">
        <v>16</v>
      </c>
      <c r="K570" s="10">
        <f>Intro_input!$I$31</f>
        <v>9</v>
      </c>
      <c r="L570" s="9">
        <f>I570*K570</f>
        <v>11700</v>
      </c>
    </row>
    <row r="571" spans="2:12" x14ac:dyDescent="0.3">
      <c r="B571" s="1" t="s">
        <v>76</v>
      </c>
      <c r="C571" s="1"/>
      <c r="D571" s="1"/>
      <c r="E571" s="1"/>
      <c r="F571" s="1"/>
      <c r="H571" s="8" t="s">
        <v>68</v>
      </c>
      <c r="I571" s="9">
        <v>5300</v>
      </c>
      <c r="J571" s="7" t="s">
        <v>16</v>
      </c>
      <c r="K571" s="10">
        <f>Intro_input!$I$23</f>
        <v>0.55000000000000004</v>
      </c>
      <c r="L571" s="9">
        <f>I571*K571</f>
        <v>2915.0000000000005</v>
      </c>
    </row>
    <row r="572" spans="2:12" x14ac:dyDescent="0.3">
      <c r="B572" s="2" t="s">
        <v>1</v>
      </c>
      <c r="C572" s="2" t="s">
        <v>2</v>
      </c>
      <c r="D572" s="1"/>
      <c r="E572" s="1"/>
      <c r="F572" s="1"/>
      <c r="H572" s="5" t="s">
        <v>20</v>
      </c>
      <c r="I572" s="6"/>
      <c r="J572" s="7" t="s">
        <v>11</v>
      </c>
      <c r="K572" s="6"/>
      <c r="L572" s="6">
        <f>SUM(L570:L571)</f>
        <v>14615</v>
      </c>
    </row>
    <row r="573" spans="2:12" x14ac:dyDescent="0.3">
      <c r="B573" s="2" t="s">
        <v>3</v>
      </c>
      <c r="C573" s="2" t="s">
        <v>133</v>
      </c>
      <c r="D573" s="1"/>
      <c r="E573" s="1"/>
      <c r="F573" s="1"/>
      <c r="H573" s="8" t="s">
        <v>11</v>
      </c>
      <c r="I573" s="9"/>
      <c r="J573" s="7" t="s">
        <v>11</v>
      </c>
      <c r="K573" s="9"/>
      <c r="L573" s="9"/>
    </row>
    <row r="574" spans="2:12" x14ac:dyDescent="0.3">
      <c r="B574" s="2" t="s">
        <v>4</v>
      </c>
      <c r="C574" s="2" t="s">
        <v>157</v>
      </c>
      <c r="D574" s="1"/>
      <c r="E574" s="1"/>
      <c r="F574" s="1"/>
      <c r="H574" s="5" t="s">
        <v>21</v>
      </c>
      <c r="I574" s="6"/>
      <c r="J574" s="7" t="s">
        <v>11</v>
      </c>
      <c r="K574" s="6"/>
      <c r="L574" s="6"/>
    </row>
    <row r="575" spans="2:12" x14ac:dyDescent="0.3">
      <c r="B575" s="2" t="s">
        <v>6</v>
      </c>
      <c r="C575" s="2" t="s">
        <v>361</v>
      </c>
      <c r="D575" s="1"/>
      <c r="E575" s="1"/>
      <c r="F575" s="1"/>
      <c r="H575" s="8" t="s">
        <v>22</v>
      </c>
      <c r="I575" s="9">
        <v>-7</v>
      </c>
      <c r="J575" s="7" t="s">
        <v>16</v>
      </c>
      <c r="K575" s="10">
        <v>60</v>
      </c>
      <c r="L575" s="9">
        <f>I575*K575</f>
        <v>-420</v>
      </c>
    </row>
    <row r="576" spans="2:12" x14ac:dyDescent="0.3">
      <c r="B576" s="2" t="s">
        <v>7</v>
      </c>
      <c r="C576" s="2" t="s">
        <v>8</v>
      </c>
      <c r="D576" s="1"/>
      <c r="E576" s="1"/>
      <c r="F576" s="1"/>
      <c r="H576" s="8" t="s">
        <v>174</v>
      </c>
      <c r="I576" s="9">
        <v>-130</v>
      </c>
      <c r="J576" s="7" t="s">
        <v>16</v>
      </c>
      <c r="K576" s="10">
        <f>Intro_input!$I$17</f>
        <v>10</v>
      </c>
      <c r="L576" s="9">
        <f>I576*K576</f>
        <v>-1300</v>
      </c>
    </row>
    <row r="577" spans="2:12" x14ac:dyDescent="0.3">
      <c r="B577" s="1"/>
      <c r="C577" s="1"/>
      <c r="D577" s="1"/>
      <c r="E577" s="1"/>
      <c r="F577" s="1"/>
      <c r="H577" s="8" t="s">
        <v>168</v>
      </c>
      <c r="I577" s="9">
        <v>-21</v>
      </c>
      <c r="J577" s="7" t="s">
        <v>16</v>
      </c>
      <c r="K577" s="10">
        <f>Intro_input!$I$18</f>
        <v>16</v>
      </c>
      <c r="L577" s="9">
        <f>I577*K577</f>
        <v>-336</v>
      </c>
    </row>
    <row r="578" spans="2:12" x14ac:dyDescent="0.3">
      <c r="B578" s="3" t="s">
        <v>9</v>
      </c>
      <c r="C578" s="4" t="s">
        <v>10</v>
      </c>
      <c r="D578" s="4" t="s">
        <v>11</v>
      </c>
      <c r="E578" s="4" t="s">
        <v>12</v>
      </c>
      <c r="F578" s="4" t="s">
        <v>13</v>
      </c>
      <c r="H578" s="8" t="s">
        <v>167</v>
      </c>
      <c r="I578" s="9">
        <v>-122</v>
      </c>
      <c r="J578" s="7" t="s">
        <v>16</v>
      </c>
      <c r="K578" s="10">
        <f>Intro_input!$I$19</f>
        <v>9</v>
      </c>
      <c r="L578" s="9">
        <f>I578*K578</f>
        <v>-1098</v>
      </c>
    </row>
    <row r="579" spans="2:12" x14ac:dyDescent="0.3">
      <c r="B579" s="1"/>
      <c r="C579" s="1"/>
      <c r="D579" s="1"/>
      <c r="E579" s="1"/>
      <c r="F579" s="1"/>
      <c r="H579" s="8" t="s">
        <v>166</v>
      </c>
      <c r="I579" s="9"/>
      <c r="J579" s="7" t="s">
        <v>71</v>
      </c>
      <c r="K579" s="9"/>
      <c r="L579" s="9">
        <v>-199</v>
      </c>
    </row>
    <row r="580" spans="2:12" x14ac:dyDescent="0.3">
      <c r="B580" s="2" t="s">
        <v>332</v>
      </c>
      <c r="C580" s="1"/>
      <c r="D580" s="1"/>
      <c r="E580" s="1"/>
      <c r="F580" s="1"/>
      <c r="H580" s="8" t="s">
        <v>165</v>
      </c>
      <c r="I580" s="9"/>
      <c r="J580" s="7" t="s">
        <v>71</v>
      </c>
      <c r="K580" s="9"/>
      <c r="L580" s="9">
        <v>-286</v>
      </c>
    </row>
    <row r="581" spans="2:12" x14ac:dyDescent="0.3">
      <c r="B581" s="1"/>
      <c r="C581" s="1"/>
      <c r="D581" s="1"/>
      <c r="E581" s="1"/>
      <c r="F581" s="1"/>
      <c r="H581" s="8" t="s">
        <v>172</v>
      </c>
      <c r="I581" s="9"/>
      <c r="J581" s="7" t="s">
        <v>71</v>
      </c>
      <c r="K581" s="9"/>
      <c r="L581" s="9">
        <v>-311</v>
      </c>
    </row>
    <row r="582" spans="2:12" x14ac:dyDescent="0.3">
      <c r="B582" s="2" t="s">
        <v>41</v>
      </c>
      <c r="C582" s="1"/>
      <c r="D582" s="1"/>
      <c r="E582" s="1"/>
      <c r="F582" s="1"/>
      <c r="H582" s="8" t="s">
        <v>171</v>
      </c>
      <c r="I582" s="9"/>
      <c r="J582" s="7" t="s">
        <v>71</v>
      </c>
      <c r="K582" s="9"/>
      <c r="L582" s="9">
        <v>-175</v>
      </c>
    </row>
    <row r="583" spans="2:12" x14ac:dyDescent="0.3">
      <c r="B583" s="1"/>
      <c r="C583" s="1"/>
      <c r="D583" s="1"/>
      <c r="E583" s="1"/>
      <c r="F583" s="1"/>
      <c r="H583" s="8" t="s">
        <v>70</v>
      </c>
      <c r="I583" s="9">
        <v>-1880</v>
      </c>
      <c r="J583" s="7" t="s">
        <v>71</v>
      </c>
      <c r="K583" s="10">
        <v>0.5</v>
      </c>
      <c r="L583" s="9">
        <f>I583*K583</f>
        <v>-940</v>
      </c>
    </row>
    <row r="584" spans="2:12" x14ac:dyDescent="0.3">
      <c r="B584" s="1" t="s">
        <v>78</v>
      </c>
      <c r="C584" s="1"/>
      <c r="D584" s="1"/>
      <c r="E584" s="1"/>
      <c r="F584" s="1"/>
      <c r="H584" s="5" t="s">
        <v>25</v>
      </c>
      <c r="I584" s="6"/>
      <c r="J584" s="7" t="s">
        <v>11</v>
      </c>
      <c r="K584" s="6"/>
      <c r="L584" s="6">
        <f>SUM(L575:L583)</f>
        <v>-5065</v>
      </c>
    </row>
    <row r="585" spans="2:12" x14ac:dyDescent="0.3">
      <c r="B585" s="2" t="s">
        <v>1</v>
      </c>
      <c r="C585" s="2" t="s">
        <v>2</v>
      </c>
      <c r="D585" s="1"/>
      <c r="E585" s="1"/>
      <c r="F585" s="1"/>
      <c r="H585" s="5" t="s">
        <v>72</v>
      </c>
      <c r="I585" s="6"/>
      <c r="J585" s="7" t="s">
        <v>11</v>
      </c>
      <c r="K585" s="6"/>
      <c r="L585" s="6">
        <f>SUM(L572,L584)</f>
        <v>9550</v>
      </c>
    </row>
    <row r="586" spans="2:12" x14ac:dyDescent="0.3">
      <c r="B586" s="2" t="s">
        <v>3</v>
      </c>
      <c r="C586" s="2" t="s">
        <v>133</v>
      </c>
      <c r="D586" s="1"/>
      <c r="E586" s="1"/>
      <c r="F586" s="1"/>
      <c r="H586" s="8" t="s">
        <v>11</v>
      </c>
      <c r="I586" s="9"/>
      <c r="J586" s="7" t="s">
        <v>11</v>
      </c>
      <c r="K586" s="9"/>
      <c r="L586" s="9"/>
    </row>
    <row r="587" spans="2:12" x14ac:dyDescent="0.3">
      <c r="B587" s="2" t="s">
        <v>4</v>
      </c>
      <c r="C587" s="2" t="s">
        <v>157</v>
      </c>
      <c r="D587" s="1"/>
      <c r="E587" s="1"/>
      <c r="F587" s="1"/>
      <c r="H587" s="5" t="s">
        <v>27</v>
      </c>
      <c r="I587" s="6"/>
      <c r="J587" s="7" t="s">
        <v>11</v>
      </c>
      <c r="K587" s="6"/>
      <c r="L587" s="6"/>
    </row>
    <row r="588" spans="2:12" x14ac:dyDescent="0.3">
      <c r="B588" s="2" t="s">
        <v>6</v>
      </c>
      <c r="C588" s="2" t="s">
        <v>361</v>
      </c>
      <c r="D588" s="1"/>
      <c r="E588" s="1"/>
      <c r="F588" s="1"/>
      <c r="H588" s="8" t="s">
        <v>163</v>
      </c>
      <c r="I588" s="9">
        <v>-1</v>
      </c>
      <c r="J588" s="7" t="s">
        <v>11</v>
      </c>
      <c r="K588" s="9">
        <v>100</v>
      </c>
      <c r="L588" s="9">
        <f t="shared" ref="L588:L595" si="26">I588*K588</f>
        <v>-100</v>
      </c>
    </row>
    <row r="589" spans="2:12" x14ac:dyDescent="0.3">
      <c r="B589" s="2" t="s">
        <v>7</v>
      </c>
      <c r="C589" s="2" t="s">
        <v>8</v>
      </c>
      <c r="D589" s="1"/>
      <c r="E589" s="1"/>
      <c r="F589" s="1"/>
      <c r="H589" s="8" t="s">
        <v>73</v>
      </c>
      <c r="I589" s="9">
        <v>-0.5</v>
      </c>
      <c r="J589" s="7" t="s">
        <v>11</v>
      </c>
      <c r="K589" s="9">
        <v>350</v>
      </c>
      <c r="L589" s="9">
        <f t="shared" si="26"/>
        <v>-175</v>
      </c>
    </row>
    <row r="590" spans="2:12" x14ac:dyDescent="0.3">
      <c r="B590" s="1"/>
      <c r="C590" s="1"/>
      <c r="D590" s="1"/>
      <c r="E590" s="1"/>
      <c r="F590" s="1"/>
      <c r="H590" s="8" t="s">
        <v>162</v>
      </c>
      <c r="I590" s="9">
        <v>-4</v>
      </c>
      <c r="J590" s="7" t="s">
        <v>11</v>
      </c>
      <c r="K590" s="9">
        <v>140</v>
      </c>
      <c r="L590" s="9">
        <f t="shared" si="26"/>
        <v>-560</v>
      </c>
    </row>
    <row r="591" spans="2:12" x14ac:dyDescent="0.3">
      <c r="B591" s="3" t="s">
        <v>9</v>
      </c>
      <c r="C591" s="4" t="s">
        <v>10</v>
      </c>
      <c r="D591" s="4" t="s">
        <v>11</v>
      </c>
      <c r="E591" s="4" t="s">
        <v>12</v>
      </c>
      <c r="F591" s="4" t="s">
        <v>13</v>
      </c>
      <c r="H591" s="8" t="s">
        <v>33</v>
      </c>
      <c r="I591" s="9">
        <v>-1</v>
      </c>
      <c r="J591" s="7" t="s">
        <v>11</v>
      </c>
      <c r="K591" s="9">
        <v>1517</v>
      </c>
      <c r="L591" s="9">
        <f t="shared" si="26"/>
        <v>-1517</v>
      </c>
    </row>
    <row r="592" spans="2:12" x14ac:dyDescent="0.3">
      <c r="B592" s="1"/>
      <c r="C592" s="1"/>
      <c r="D592" s="1"/>
      <c r="E592" s="1"/>
      <c r="F592" s="1"/>
      <c r="H592" s="8" t="s">
        <v>74</v>
      </c>
      <c r="I592" s="9">
        <v>-1</v>
      </c>
      <c r="J592" s="7" t="s">
        <v>11</v>
      </c>
      <c r="K592" s="9">
        <v>418</v>
      </c>
      <c r="L592" s="9">
        <f t="shared" si="26"/>
        <v>-418</v>
      </c>
    </row>
    <row r="593" spans="2:12" x14ac:dyDescent="0.3">
      <c r="B593" s="2" t="s">
        <v>333</v>
      </c>
      <c r="C593" s="1"/>
      <c r="D593" s="1"/>
      <c r="E593" s="1"/>
      <c r="F593" s="1"/>
      <c r="H593" s="8" t="s">
        <v>75</v>
      </c>
      <c r="I593" s="9">
        <v>-2130</v>
      </c>
      <c r="J593" s="7" t="s">
        <v>11</v>
      </c>
      <c r="K593" s="10">
        <v>0.28000000000000003</v>
      </c>
      <c r="L593" s="9">
        <f t="shared" si="26"/>
        <v>-596.40000000000009</v>
      </c>
    </row>
    <row r="594" spans="2:12" x14ac:dyDescent="0.3">
      <c r="B594" s="1"/>
      <c r="C594" s="1"/>
      <c r="D594" s="1"/>
      <c r="E594" s="1"/>
      <c r="F594" s="1"/>
      <c r="H594" s="8" t="s">
        <v>36</v>
      </c>
      <c r="I594" s="12">
        <v>-10.6</v>
      </c>
      <c r="J594" s="7" t="s">
        <v>11</v>
      </c>
      <c r="K594" s="9">
        <v>90</v>
      </c>
      <c r="L594" s="9">
        <f t="shared" si="26"/>
        <v>-954</v>
      </c>
    </row>
    <row r="595" spans="2:12" x14ac:dyDescent="0.3">
      <c r="B595" s="2" t="s">
        <v>41</v>
      </c>
      <c r="C595" s="1"/>
      <c r="D595" s="1"/>
      <c r="E595" s="1"/>
      <c r="F595" s="1"/>
      <c r="H595" s="8" t="s">
        <v>37</v>
      </c>
      <c r="I595" s="9">
        <v>-1</v>
      </c>
      <c r="J595" s="7" t="s">
        <v>11</v>
      </c>
      <c r="K595" s="9">
        <v>311</v>
      </c>
      <c r="L595" s="9">
        <f t="shared" si="26"/>
        <v>-311</v>
      </c>
    </row>
    <row r="596" spans="2:12" x14ac:dyDescent="0.3">
      <c r="B596" s="1"/>
      <c r="C596" s="1"/>
      <c r="D596" s="1"/>
      <c r="E596" s="1"/>
      <c r="F596" s="1"/>
      <c r="H596" s="8" t="s">
        <v>38</v>
      </c>
      <c r="I596" s="9"/>
      <c r="J596" s="7" t="s">
        <v>11</v>
      </c>
      <c r="K596" s="9"/>
      <c r="L596" s="9">
        <v>-750</v>
      </c>
    </row>
    <row r="597" spans="2:12" x14ac:dyDescent="0.3">
      <c r="B597" s="1" t="s">
        <v>80</v>
      </c>
      <c r="C597" s="1"/>
      <c r="D597" s="1"/>
      <c r="E597" s="1"/>
      <c r="F597" s="1"/>
      <c r="H597" s="5" t="s">
        <v>39</v>
      </c>
      <c r="I597" s="6"/>
      <c r="J597" s="7" t="s">
        <v>11</v>
      </c>
      <c r="K597" s="6"/>
      <c r="L597" s="6">
        <f>SUM(L588:L596)</f>
        <v>-5381.4</v>
      </c>
    </row>
    <row r="598" spans="2:12" x14ac:dyDescent="0.3">
      <c r="B598" s="2" t="s">
        <v>1</v>
      </c>
      <c r="C598" s="2" t="s">
        <v>2</v>
      </c>
      <c r="D598" s="1"/>
      <c r="E598" s="1"/>
      <c r="F598" s="1"/>
      <c r="H598" s="8" t="s">
        <v>40</v>
      </c>
      <c r="I598" s="9"/>
      <c r="J598" s="7" t="s">
        <v>11</v>
      </c>
      <c r="K598" s="9"/>
      <c r="L598" s="9">
        <f>SUM(L585,L597)</f>
        <v>4168.6000000000004</v>
      </c>
    </row>
    <row r="599" spans="2:12" x14ac:dyDescent="0.3">
      <c r="B599" s="2" t="s">
        <v>3</v>
      </c>
      <c r="C599" s="2" t="s">
        <v>133</v>
      </c>
      <c r="D599" s="1"/>
      <c r="E599" s="1"/>
      <c r="F599" s="1"/>
      <c r="H599" s="1"/>
      <c r="I599" s="1"/>
      <c r="J599" s="1"/>
      <c r="K599" s="1"/>
      <c r="L599" s="1"/>
    </row>
    <row r="600" spans="2:12" x14ac:dyDescent="0.3">
      <c r="B600" s="2" t="s">
        <v>4</v>
      </c>
      <c r="C600" s="2" t="s">
        <v>157</v>
      </c>
      <c r="D600" s="1"/>
      <c r="E600" s="1"/>
      <c r="F600" s="1"/>
      <c r="H600" s="1"/>
      <c r="I600" s="1"/>
      <c r="J600" s="1"/>
      <c r="K600" s="1"/>
      <c r="L600" s="1"/>
    </row>
    <row r="601" spans="2:12" x14ac:dyDescent="0.3">
      <c r="B601" s="2" t="s">
        <v>6</v>
      </c>
      <c r="C601" s="2" t="s">
        <v>361</v>
      </c>
      <c r="D601" s="1"/>
      <c r="E601" s="1"/>
      <c r="F601" s="1"/>
      <c r="H601" s="1"/>
      <c r="I601" s="1"/>
      <c r="J601" s="1"/>
      <c r="K601" s="1"/>
      <c r="L601" s="1"/>
    </row>
    <row r="602" spans="2:12" x14ac:dyDescent="0.3">
      <c r="B602" s="2" t="s">
        <v>7</v>
      </c>
      <c r="C602" s="2" t="s">
        <v>8</v>
      </c>
      <c r="D602" s="1"/>
      <c r="E602" s="1"/>
      <c r="F602" s="1"/>
      <c r="H602" s="2" t="s">
        <v>41</v>
      </c>
      <c r="I602" s="1"/>
      <c r="J602" s="1"/>
      <c r="K602" s="1"/>
      <c r="L602" s="1"/>
    </row>
    <row r="603" spans="2:12" x14ac:dyDescent="0.3">
      <c r="B603" s="1"/>
      <c r="C603" s="1"/>
      <c r="D603" s="1"/>
      <c r="E603" s="1"/>
      <c r="F603" s="1"/>
      <c r="H603" s="1"/>
      <c r="I603" s="1"/>
      <c r="J603" s="1"/>
      <c r="K603" s="1"/>
      <c r="L603" s="1"/>
    </row>
    <row r="604" spans="2:12" x14ac:dyDescent="0.3">
      <c r="B604" s="3" t="s">
        <v>9</v>
      </c>
      <c r="C604" s="4" t="s">
        <v>10</v>
      </c>
      <c r="D604" s="4" t="s">
        <v>11</v>
      </c>
      <c r="E604" s="4" t="s">
        <v>12</v>
      </c>
      <c r="F604" s="4" t="s">
        <v>13</v>
      </c>
      <c r="H604" s="1" t="s">
        <v>76</v>
      </c>
      <c r="I604" s="1"/>
      <c r="J604" s="1"/>
      <c r="K604" s="1"/>
      <c r="L604" s="1"/>
    </row>
    <row r="605" spans="2:12" x14ac:dyDescent="0.3">
      <c r="B605" s="1"/>
      <c r="C605" s="1"/>
      <c r="D605" s="1"/>
      <c r="E605" s="1"/>
      <c r="F605" s="1"/>
      <c r="H605" s="2" t="s">
        <v>1</v>
      </c>
      <c r="I605" s="2" t="s">
        <v>2</v>
      </c>
      <c r="J605" s="1"/>
      <c r="K605" s="1"/>
      <c r="L605" s="1"/>
    </row>
    <row r="606" spans="2:12" x14ac:dyDescent="0.3">
      <c r="B606" s="2" t="s">
        <v>175</v>
      </c>
      <c r="C606" s="1"/>
      <c r="D606" s="1"/>
      <c r="E606" s="1"/>
      <c r="F606" s="1"/>
      <c r="H606" s="2" t="s">
        <v>3</v>
      </c>
      <c r="I606" s="2" t="s">
        <v>133</v>
      </c>
      <c r="J606" s="1"/>
      <c r="K606" s="1"/>
      <c r="L606" s="1"/>
    </row>
    <row r="607" spans="2:12" x14ac:dyDescent="0.3">
      <c r="B607" s="1"/>
      <c r="C607" s="1"/>
      <c r="D607" s="1"/>
      <c r="E607" s="1"/>
      <c r="F607" s="1"/>
      <c r="H607" s="2" t="s">
        <v>4</v>
      </c>
      <c r="I607" s="2" t="s">
        <v>157</v>
      </c>
      <c r="J607" s="1"/>
      <c r="K607" s="1"/>
      <c r="L607" s="1"/>
    </row>
    <row r="608" spans="2:12" x14ac:dyDescent="0.3">
      <c r="B608" s="2" t="s">
        <v>41</v>
      </c>
      <c r="C608" s="1"/>
      <c r="D608" s="1"/>
      <c r="E608" s="1"/>
      <c r="F608" s="1"/>
      <c r="H608" s="2" t="s">
        <v>6</v>
      </c>
      <c r="I608" s="2" t="s">
        <v>361</v>
      </c>
      <c r="J608" s="1"/>
      <c r="K608" s="1"/>
      <c r="L608" s="1"/>
    </row>
    <row r="609" spans="2:12" x14ac:dyDescent="0.3">
      <c r="B609" s="1"/>
      <c r="C609" s="1"/>
      <c r="D609" s="1"/>
      <c r="E609" s="1"/>
      <c r="F609" s="1"/>
      <c r="H609" s="2" t="s">
        <v>7</v>
      </c>
      <c r="I609" s="2" t="s">
        <v>137</v>
      </c>
      <c r="J609" s="1"/>
      <c r="K609" s="1"/>
      <c r="L609" s="1"/>
    </row>
    <row r="610" spans="2:12" x14ac:dyDescent="0.3">
      <c r="B610" s="1" t="s">
        <v>82</v>
      </c>
      <c r="C610" s="1"/>
      <c r="D610" s="1"/>
      <c r="E610" s="1"/>
      <c r="F610" s="1"/>
      <c r="H610" s="1"/>
      <c r="I610" s="1"/>
      <c r="J610" s="1"/>
      <c r="K610" s="1"/>
      <c r="L610" s="1"/>
    </row>
    <row r="611" spans="2:12" x14ac:dyDescent="0.3">
      <c r="B611" s="2" t="s">
        <v>1</v>
      </c>
      <c r="C611" s="2" t="s">
        <v>2</v>
      </c>
      <c r="D611" s="1"/>
      <c r="E611" s="1"/>
      <c r="F611" s="1"/>
      <c r="H611" s="3" t="s">
        <v>9</v>
      </c>
      <c r="I611" s="4" t="s">
        <v>10</v>
      </c>
      <c r="J611" s="4" t="s">
        <v>11</v>
      </c>
      <c r="K611" s="4" t="s">
        <v>12</v>
      </c>
      <c r="L611" s="4" t="s">
        <v>13</v>
      </c>
    </row>
    <row r="612" spans="2:12" x14ac:dyDescent="0.3">
      <c r="B612" s="2" t="s">
        <v>3</v>
      </c>
      <c r="C612" s="2" t="s">
        <v>133</v>
      </c>
      <c r="D612" s="1"/>
      <c r="E612" s="1"/>
      <c r="F612" s="1"/>
      <c r="H612" s="5" t="s">
        <v>14</v>
      </c>
      <c r="I612" s="6"/>
      <c r="J612" s="7" t="s">
        <v>11</v>
      </c>
      <c r="K612" s="6"/>
      <c r="L612" s="6"/>
    </row>
    <row r="613" spans="2:12" x14ac:dyDescent="0.3">
      <c r="B613" s="2" t="s">
        <v>4</v>
      </c>
      <c r="C613" s="2" t="s">
        <v>157</v>
      </c>
      <c r="D613" s="1"/>
      <c r="E613" s="1"/>
      <c r="F613" s="1"/>
      <c r="H613" s="8" t="s">
        <v>67</v>
      </c>
      <c r="I613" s="9">
        <v>1400</v>
      </c>
      <c r="J613" s="7" t="s">
        <v>16</v>
      </c>
      <c r="K613" s="10">
        <f>Intro_input!I32</f>
        <v>10</v>
      </c>
      <c r="L613" s="9">
        <f>I613*K613</f>
        <v>14000</v>
      </c>
    </row>
    <row r="614" spans="2:12" x14ac:dyDescent="0.3">
      <c r="B614" s="2" t="s">
        <v>6</v>
      </c>
      <c r="C614" s="2" t="s">
        <v>361</v>
      </c>
      <c r="D614" s="1"/>
      <c r="E614" s="1"/>
      <c r="F614" s="1"/>
      <c r="H614" s="8" t="s">
        <v>68</v>
      </c>
      <c r="I614" s="9">
        <v>5300</v>
      </c>
      <c r="J614" s="7" t="s">
        <v>16</v>
      </c>
      <c r="K614" s="10">
        <f>Intro_input!$I$23</f>
        <v>0.55000000000000004</v>
      </c>
      <c r="L614" s="9">
        <f>I614*K614</f>
        <v>2915.0000000000005</v>
      </c>
    </row>
    <row r="615" spans="2:12" x14ac:dyDescent="0.3">
      <c r="B615" s="2" t="s">
        <v>7</v>
      </c>
      <c r="C615" s="2" t="s">
        <v>8</v>
      </c>
      <c r="D615" s="1"/>
      <c r="E615" s="1"/>
      <c r="F615" s="1"/>
      <c r="H615" s="5" t="s">
        <v>20</v>
      </c>
      <c r="I615" s="6"/>
      <c r="J615" s="7" t="s">
        <v>11</v>
      </c>
      <c r="K615" s="6"/>
      <c r="L615" s="6">
        <f>SUM(L613:L614)</f>
        <v>16915</v>
      </c>
    </row>
    <row r="616" spans="2:12" x14ac:dyDescent="0.3">
      <c r="B616" s="1"/>
      <c r="C616" s="1"/>
      <c r="D616" s="1"/>
      <c r="E616" s="1"/>
      <c r="F616" s="1"/>
      <c r="H616" s="8" t="s">
        <v>11</v>
      </c>
      <c r="I616" s="9"/>
      <c r="J616" s="7" t="s">
        <v>11</v>
      </c>
      <c r="K616" s="9"/>
      <c r="L616" s="9"/>
    </row>
    <row r="617" spans="2:12" x14ac:dyDescent="0.3">
      <c r="B617" s="3" t="s">
        <v>9</v>
      </c>
      <c r="C617" s="4" t="s">
        <v>10</v>
      </c>
      <c r="D617" s="4" t="s">
        <v>11</v>
      </c>
      <c r="E617" s="4" t="s">
        <v>12</v>
      </c>
      <c r="F617" s="4" t="s">
        <v>13</v>
      </c>
      <c r="H617" s="5" t="s">
        <v>21</v>
      </c>
      <c r="I617" s="6"/>
      <c r="J617" s="7" t="s">
        <v>11</v>
      </c>
      <c r="K617" s="6"/>
      <c r="L617" s="6"/>
    </row>
    <row r="618" spans="2:12" x14ac:dyDescent="0.3">
      <c r="B618" s="5" t="s">
        <v>14</v>
      </c>
      <c r="C618" s="6"/>
      <c r="D618" s="7" t="s">
        <v>11</v>
      </c>
      <c r="E618" s="10"/>
      <c r="F618" s="6"/>
      <c r="H618" s="8" t="s">
        <v>22</v>
      </c>
      <c r="I618" s="12">
        <v>-7</v>
      </c>
      <c r="J618" s="7" t="s">
        <v>16</v>
      </c>
      <c r="K618" s="10">
        <v>65</v>
      </c>
      <c r="L618" s="9">
        <f>I618*K618</f>
        <v>-455</v>
      </c>
    </row>
    <row r="619" spans="2:12" x14ac:dyDescent="0.3">
      <c r="B619" s="5" t="s">
        <v>20</v>
      </c>
      <c r="C619" s="6"/>
      <c r="D619" s="7" t="s">
        <v>11</v>
      </c>
      <c r="E619" s="6"/>
      <c r="F619" s="6"/>
      <c r="H619" s="8" t="s">
        <v>174</v>
      </c>
      <c r="I619" s="9">
        <v>-100</v>
      </c>
      <c r="J619" s="7" t="s">
        <v>16</v>
      </c>
      <c r="K619" s="10">
        <f>Intro_input!$I$17</f>
        <v>10</v>
      </c>
      <c r="L619" s="9">
        <f>I619*K619</f>
        <v>-1000</v>
      </c>
    </row>
    <row r="620" spans="2:12" x14ac:dyDescent="0.3">
      <c r="B620" s="8" t="s">
        <v>11</v>
      </c>
      <c r="C620" s="9"/>
      <c r="D620" s="7" t="s">
        <v>11</v>
      </c>
      <c r="E620" s="9"/>
      <c r="F620" s="9"/>
      <c r="H620" s="8" t="s">
        <v>168</v>
      </c>
      <c r="I620" s="9">
        <v>-21</v>
      </c>
      <c r="J620" s="7" t="s">
        <v>16</v>
      </c>
      <c r="K620" s="10">
        <f>Intro_input!$I$18</f>
        <v>16</v>
      </c>
      <c r="L620" s="9">
        <f>I620*K620</f>
        <v>-336</v>
      </c>
    </row>
    <row r="621" spans="2:12" x14ac:dyDescent="0.3">
      <c r="B621" s="5" t="s">
        <v>21</v>
      </c>
      <c r="C621" s="6"/>
      <c r="D621" s="7" t="s">
        <v>11</v>
      </c>
      <c r="E621" s="6"/>
      <c r="F621" s="6"/>
      <c r="H621" s="8" t="s">
        <v>167</v>
      </c>
      <c r="I621" s="9">
        <v>-122</v>
      </c>
      <c r="J621" s="7" t="s">
        <v>16</v>
      </c>
      <c r="K621" s="10">
        <f>Intro_input!$I$19</f>
        <v>9</v>
      </c>
      <c r="L621" s="9">
        <f>I621*K621</f>
        <v>-1098</v>
      </c>
    </row>
    <row r="622" spans="2:12" x14ac:dyDescent="0.3">
      <c r="B622" s="8" t="s">
        <v>22</v>
      </c>
      <c r="C622" s="9">
        <v>-1.5</v>
      </c>
      <c r="D622" s="7" t="s">
        <v>16</v>
      </c>
      <c r="E622" s="10">
        <v>160</v>
      </c>
      <c r="F622" s="9">
        <f>C622*E622</f>
        <v>-240</v>
      </c>
      <c r="H622" s="8" t="s">
        <v>166</v>
      </c>
      <c r="I622" s="9"/>
      <c r="J622" s="7" t="s">
        <v>71</v>
      </c>
      <c r="K622" s="9"/>
      <c r="L622" s="9">
        <v>-653</v>
      </c>
    </row>
    <row r="623" spans="2:12" x14ac:dyDescent="0.3">
      <c r="B623" s="8" t="s">
        <v>166</v>
      </c>
      <c r="C623" s="9"/>
      <c r="D623" s="7" t="s">
        <v>71</v>
      </c>
      <c r="E623" s="9"/>
      <c r="F623" s="9">
        <v>-509</v>
      </c>
      <c r="H623" s="8" t="s">
        <v>172</v>
      </c>
      <c r="I623" s="9"/>
      <c r="J623" s="7" t="s">
        <v>71</v>
      </c>
      <c r="K623" s="9"/>
      <c r="L623" s="9">
        <v>-311</v>
      </c>
    </row>
    <row r="624" spans="2:12" x14ac:dyDescent="0.3">
      <c r="B624" s="8" t="s">
        <v>165</v>
      </c>
      <c r="C624" s="9"/>
      <c r="D624" s="7" t="s">
        <v>71</v>
      </c>
      <c r="E624" s="9"/>
      <c r="F624" s="9">
        <v>-110</v>
      </c>
      <c r="H624" s="8" t="s">
        <v>171</v>
      </c>
      <c r="I624" s="9"/>
      <c r="J624" s="7" t="s">
        <v>71</v>
      </c>
      <c r="K624" s="9"/>
      <c r="L624" s="9">
        <v>-175</v>
      </c>
    </row>
    <row r="625" spans="2:12" x14ac:dyDescent="0.3">
      <c r="B625" s="8" t="s">
        <v>164</v>
      </c>
      <c r="C625" s="9"/>
      <c r="D625" s="7" t="s">
        <v>71</v>
      </c>
      <c r="E625" s="9"/>
      <c r="F625" s="9">
        <v>-481</v>
      </c>
      <c r="H625" s="8" t="s">
        <v>70</v>
      </c>
      <c r="I625" s="9">
        <v>-1640</v>
      </c>
      <c r="J625" s="7" t="s">
        <v>71</v>
      </c>
      <c r="K625" s="10">
        <v>0.65</v>
      </c>
      <c r="L625" s="9">
        <f>I625*K625</f>
        <v>-1066</v>
      </c>
    </row>
    <row r="626" spans="2:12" x14ac:dyDescent="0.3">
      <c r="B626" s="8" t="s">
        <v>134</v>
      </c>
      <c r="C626" s="9">
        <v>-2</v>
      </c>
      <c r="D626" s="7" t="s">
        <v>71</v>
      </c>
      <c r="E626" s="10">
        <v>600</v>
      </c>
      <c r="F626" s="9">
        <f>C626*E626</f>
        <v>-1200</v>
      </c>
      <c r="H626" s="5" t="s">
        <v>25</v>
      </c>
      <c r="I626" s="6"/>
      <c r="J626" s="7" t="s">
        <v>11</v>
      </c>
      <c r="K626" s="6"/>
      <c r="L626" s="6">
        <f>SUM(L618:L625)</f>
        <v>-5094</v>
      </c>
    </row>
    <row r="627" spans="2:12" x14ac:dyDescent="0.3">
      <c r="B627" s="8" t="s">
        <v>171</v>
      </c>
      <c r="C627" s="9"/>
      <c r="D627" s="7" t="s">
        <v>71</v>
      </c>
      <c r="E627" s="9"/>
      <c r="F627" s="9">
        <v>-175</v>
      </c>
      <c r="H627" s="5" t="s">
        <v>72</v>
      </c>
      <c r="I627" s="6"/>
      <c r="J627" s="7" t="s">
        <v>11</v>
      </c>
      <c r="K627" s="6"/>
      <c r="L627" s="6">
        <f>SUM(L615,L626)</f>
        <v>11821</v>
      </c>
    </row>
    <row r="628" spans="2:12" x14ac:dyDescent="0.3">
      <c r="B628" s="8" t="s">
        <v>70</v>
      </c>
      <c r="C628" s="9">
        <v>-625</v>
      </c>
      <c r="D628" s="7" t="s">
        <v>71</v>
      </c>
      <c r="E628" s="10">
        <v>0.6</v>
      </c>
      <c r="F628" s="9">
        <f>C628*E628</f>
        <v>-375</v>
      </c>
      <c r="H628" s="8" t="s">
        <v>11</v>
      </c>
      <c r="I628" s="9"/>
      <c r="J628" s="7" t="s">
        <v>11</v>
      </c>
      <c r="K628" s="9"/>
      <c r="L628" s="9"/>
    </row>
    <row r="629" spans="2:12" x14ac:dyDescent="0.3">
      <c r="B629" s="5" t="s">
        <v>25</v>
      </c>
      <c r="C629" s="6"/>
      <c r="D629" s="7" t="s">
        <v>11</v>
      </c>
      <c r="E629" s="6"/>
      <c r="F629" s="6">
        <f>SUM(F622:F628)</f>
        <v>-3090</v>
      </c>
      <c r="H629" s="5" t="s">
        <v>27</v>
      </c>
      <c r="I629" s="6"/>
      <c r="J629" s="7" t="s">
        <v>11</v>
      </c>
      <c r="K629" s="6"/>
      <c r="L629" s="6"/>
    </row>
    <row r="630" spans="2:12" x14ac:dyDescent="0.3">
      <c r="B630" s="5" t="s">
        <v>72</v>
      </c>
      <c r="C630" s="6"/>
      <c r="D630" s="7" t="s">
        <v>11</v>
      </c>
      <c r="E630" s="6"/>
      <c r="F630" s="6">
        <f>SUM(F619,F629)</f>
        <v>-3090</v>
      </c>
      <c r="H630" s="8" t="s">
        <v>163</v>
      </c>
      <c r="I630" s="9">
        <v>-2</v>
      </c>
      <c r="J630" s="7" t="s">
        <v>11</v>
      </c>
      <c r="K630" s="9">
        <v>100</v>
      </c>
      <c r="L630" s="9">
        <f t="shared" ref="L630:L638" si="27">I630*K630</f>
        <v>-200</v>
      </c>
    </row>
    <row r="631" spans="2:12" x14ac:dyDescent="0.3">
      <c r="B631" s="8" t="s">
        <v>11</v>
      </c>
      <c r="C631" s="9"/>
      <c r="D631" s="7" t="s">
        <v>11</v>
      </c>
      <c r="E631" s="9"/>
      <c r="F631" s="9"/>
      <c r="H631" s="8" t="s">
        <v>73</v>
      </c>
      <c r="I631" s="12">
        <v>-0.5</v>
      </c>
      <c r="J631" s="7" t="s">
        <v>11</v>
      </c>
      <c r="K631" s="9">
        <v>350</v>
      </c>
      <c r="L631" s="9">
        <f t="shared" si="27"/>
        <v>-175</v>
      </c>
    </row>
    <row r="632" spans="2:12" x14ac:dyDescent="0.3">
      <c r="B632" s="5" t="s">
        <v>27</v>
      </c>
      <c r="C632" s="6"/>
      <c r="D632" s="7" t="s">
        <v>11</v>
      </c>
      <c r="E632" s="6"/>
      <c r="F632" s="6"/>
      <c r="H632" s="8" t="s">
        <v>162</v>
      </c>
      <c r="I632" s="9">
        <v>-5</v>
      </c>
      <c r="J632" s="7" t="s">
        <v>11</v>
      </c>
      <c r="K632" s="9">
        <v>140</v>
      </c>
      <c r="L632" s="9">
        <f t="shared" si="27"/>
        <v>-700</v>
      </c>
    </row>
    <row r="633" spans="2:12" x14ac:dyDescent="0.3">
      <c r="B633" s="8" t="s">
        <v>28</v>
      </c>
      <c r="C633" s="10">
        <v>-0.33</v>
      </c>
      <c r="D633" s="7" t="s">
        <v>11</v>
      </c>
      <c r="E633" s="9"/>
      <c r="F633" s="9"/>
      <c r="H633" s="8" t="s">
        <v>33</v>
      </c>
      <c r="I633" s="9">
        <v>-1</v>
      </c>
      <c r="J633" s="7" t="s">
        <v>11</v>
      </c>
      <c r="K633" s="9">
        <v>1408</v>
      </c>
      <c r="L633" s="9">
        <f t="shared" si="27"/>
        <v>-1408</v>
      </c>
    </row>
    <row r="634" spans="2:12" x14ac:dyDescent="0.3">
      <c r="B634" s="8" t="s">
        <v>135</v>
      </c>
      <c r="C634" s="10">
        <v>-0.33</v>
      </c>
      <c r="D634" s="7" t="s">
        <v>11</v>
      </c>
      <c r="E634" s="9"/>
      <c r="F634" s="9"/>
      <c r="H634" s="8" t="s">
        <v>74</v>
      </c>
      <c r="I634" s="9">
        <v>-1</v>
      </c>
      <c r="J634" s="7" t="s">
        <v>11</v>
      </c>
      <c r="K634" s="9">
        <v>389</v>
      </c>
      <c r="L634" s="9">
        <f t="shared" si="27"/>
        <v>-389</v>
      </c>
    </row>
    <row r="635" spans="2:12" x14ac:dyDescent="0.3">
      <c r="B635" s="8" t="s">
        <v>73</v>
      </c>
      <c r="C635" s="10">
        <v>-0.5</v>
      </c>
      <c r="D635" s="7" t="s">
        <v>11</v>
      </c>
      <c r="E635" s="9"/>
      <c r="F635" s="9"/>
      <c r="H635" s="8" t="s">
        <v>75</v>
      </c>
      <c r="I635" s="9">
        <v>-1860</v>
      </c>
      <c r="J635" s="7" t="s">
        <v>11</v>
      </c>
      <c r="K635" s="10">
        <v>0.28000000000000003</v>
      </c>
      <c r="L635" s="9">
        <f t="shared" si="27"/>
        <v>-520.80000000000007</v>
      </c>
    </row>
    <row r="636" spans="2:12" x14ac:dyDescent="0.3">
      <c r="B636" s="8" t="s">
        <v>91</v>
      </c>
      <c r="C636" s="10">
        <v>-0.5</v>
      </c>
      <c r="D636" s="7" t="s">
        <v>11</v>
      </c>
      <c r="E636" s="9">
        <v>175</v>
      </c>
      <c r="F636" s="9">
        <f>C636*E636</f>
        <v>-87.5</v>
      </c>
      <c r="H636" s="8" t="s">
        <v>36</v>
      </c>
      <c r="I636" s="12">
        <v>-10.6</v>
      </c>
      <c r="J636" s="7" t="s">
        <v>11</v>
      </c>
      <c r="K636" s="9">
        <v>90</v>
      </c>
      <c r="L636" s="9">
        <f t="shared" si="27"/>
        <v>-954</v>
      </c>
    </row>
    <row r="637" spans="2:12" x14ac:dyDescent="0.3">
      <c r="B637" s="8" t="s">
        <v>162</v>
      </c>
      <c r="C637" s="9">
        <v>-3</v>
      </c>
      <c r="D637" s="7" t="s">
        <v>11</v>
      </c>
      <c r="E637" s="9">
        <v>140</v>
      </c>
      <c r="F637" s="9">
        <f>C637*E637</f>
        <v>-420</v>
      </c>
      <c r="H637" s="8" t="s">
        <v>37</v>
      </c>
      <c r="I637" s="9">
        <v>-1</v>
      </c>
      <c r="J637" s="7" t="s">
        <v>11</v>
      </c>
      <c r="K637" s="9">
        <v>311</v>
      </c>
      <c r="L637" s="9">
        <f t="shared" si="27"/>
        <v>-311</v>
      </c>
    </row>
    <row r="638" spans="2:12" x14ac:dyDescent="0.3">
      <c r="B638" s="8" t="s">
        <v>93</v>
      </c>
      <c r="C638" s="9">
        <v>-1</v>
      </c>
      <c r="D638" s="7" t="s">
        <v>11</v>
      </c>
      <c r="E638" s="9"/>
      <c r="F638" s="9"/>
      <c r="H638" s="8" t="s">
        <v>176</v>
      </c>
      <c r="I638" s="9">
        <v>-2</v>
      </c>
      <c r="J638" s="7" t="s">
        <v>11</v>
      </c>
      <c r="K638" s="9">
        <v>250</v>
      </c>
      <c r="L638" s="9">
        <f t="shared" si="27"/>
        <v>-500</v>
      </c>
    </row>
    <row r="639" spans="2:12" x14ac:dyDescent="0.3">
      <c r="B639" s="8" t="s">
        <v>33</v>
      </c>
      <c r="C639" s="9">
        <v>-1</v>
      </c>
      <c r="D639" s="7" t="s">
        <v>11</v>
      </c>
      <c r="E639" s="9"/>
      <c r="F639" s="9"/>
      <c r="H639" s="8" t="s">
        <v>38</v>
      </c>
      <c r="I639" s="9"/>
      <c r="J639" s="7" t="s">
        <v>11</v>
      </c>
      <c r="K639" s="9"/>
      <c r="L639" s="9">
        <v>-750</v>
      </c>
    </row>
    <row r="640" spans="2:12" x14ac:dyDescent="0.3">
      <c r="B640" s="8" t="s">
        <v>74</v>
      </c>
      <c r="C640" s="9">
        <v>-1</v>
      </c>
      <c r="D640" s="7" t="s">
        <v>11</v>
      </c>
      <c r="E640" s="9"/>
      <c r="F640" s="9"/>
      <c r="H640" s="5" t="s">
        <v>39</v>
      </c>
      <c r="I640" s="6"/>
      <c r="J640" s="7" t="s">
        <v>11</v>
      </c>
      <c r="K640" s="6"/>
      <c r="L640" s="6">
        <f>SUM(L630:L639)</f>
        <v>-5907.8</v>
      </c>
    </row>
    <row r="641" spans="2:12" x14ac:dyDescent="0.3">
      <c r="B641" s="8" t="s">
        <v>75</v>
      </c>
      <c r="C641" s="9">
        <v>-670</v>
      </c>
      <c r="D641" s="7" t="s">
        <v>11</v>
      </c>
      <c r="E641" s="10">
        <v>0.28000000000000003</v>
      </c>
      <c r="F641" s="9">
        <f>C641*E641</f>
        <v>-187.60000000000002</v>
      </c>
      <c r="H641" s="8" t="s">
        <v>40</v>
      </c>
      <c r="I641" s="9"/>
      <c r="J641" s="7" t="s">
        <v>11</v>
      </c>
      <c r="K641" s="9"/>
      <c r="L641" s="9">
        <f>SUM(L627,L640)</f>
        <v>5913.2</v>
      </c>
    </row>
    <row r="642" spans="2:12" x14ac:dyDescent="0.3">
      <c r="B642" s="8" t="s">
        <v>176</v>
      </c>
      <c r="C642" s="9">
        <v>-1</v>
      </c>
      <c r="D642" s="7" t="s">
        <v>11</v>
      </c>
      <c r="E642" s="9"/>
      <c r="F642" s="9"/>
      <c r="H642" s="1"/>
      <c r="I642" s="1"/>
      <c r="J642" s="1"/>
      <c r="K642" s="1"/>
      <c r="L642" s="1"/>
    </row>
    <row r="643" spans="2:12" x14ac:dyDescent="0.3">
      <c r="B643" s="5" t="s">
        <v>39</v>
      </c>
      <c r="C643" s="6"/>
      <c r="D643" s="7" t="s">
        <v>11</v>
      </c>
      <c r="E643" s="6"/>
      <c r="F643" s="6">
        <f>SUM(F633:F642)</f>
        <v>-695.1</v>
      </c>
      <c r="H643" s="1"/>
      <c r="I643" s="1"/>
      <c r="J643" s="1"/>
      <c r="K643" s="1"/>
      <c r="L643" s="1"/>
    </row>
    <row r="644" spans="2:12" x14ac:dyDescent="0.3">
      <c r="B644" s="8" t="s">
        <v>40</v>
      </c>
      <c r="C644" s="9"/>
      <c r="D644" s="7" t="s">
        <v>11</v>
      </c>
      <c r="E644" s="9"/>
      <c r="F644" s="9">
        <f>SUM(F630,F643)</f>
        <v>-3785.1</v>
      </c>
      <c r="H644" s="1"/>
      <c r="I644" s="1"/>
      <c r="J644" s="1"/>
      <c r="K644" s="1"/>
      <c r="L644" s="1"/>
    </row>
    <row r="645" spans="2:12" x14ac:dyDescent="0.3">
      <c r="B645" s="1"/>
      <c r="C645" s="1"/>
      <c r="D645" s="1"/>
      <c r="E645" s="1"/>
      <c r="F645" s="1"/>
      <c r="H645" s="2" t="s">
        <v>41</v>
      </c>
      <c r="I645" s="1"/>
      <c r="J645" s="1"/>
      <c r="K645" s="1"/>
      <c r="L645" s="1"/>
    </row>
    <row r="646" spans="2:12" x14ac:dyDescent="0.3">
      <c r="B646" s="1"/>
      <c r="C646" s="1"/>
      <c r="D646" s="1"/>
      <c r="E646" s="1"/>
      <c r="F646" s="1"/>
      <c r="H646" s="1"/>
      <c r="I646" s="1"/>
      <c r="J646" s="1"/>
      <c r="K646" s="1"/>
      <c r="L646" s="1"/>
    </row>
    <row r="647" spans="2:12" x14ac:dyDescent="0.3">
      <c r="B647" s="1"/>
      <c r="C647" s="1"/>
      <c r="D647" s="1"/>
      <c r="E647" s="1"/>
      <c r="F647" s="1"/>
      <c r="H647" s="1" t="s">
        <v>78</v>
      </c>
      <c r="I647" s="1"/>
      <c r="J647" s="1"/>
      <c r="K647" s="1"/>
      <c r="L647" s="1"/>
    </row>
    <row r="648" spans="2:12" x14ac:dyDescent="0.3">
      <c r="B648" s="2" t="s">
        <v>41</v>
      </c>
      <c r="C648" s="1"/>
      <c r="D648" s="1"/>
      <c r="E648" s="1"/>
      <c r="F648" s="1"/>
      <c r="H648" s="2" t="s">
        <v>1</v>
      </c>
      <c r="I648" s="2" t="s">
        <v>2</v>
      </c>
      <c r="J648" s="1"/>
      <c r="K648" s="1"/>
      <c r="L648" s="1"/>
    </row>
    <row r="649" spans="2:12" x14ac:dyDescent="0.3">
      <c r="B649" s="1"/>
      <c r="C649" s="1"/>
      <c r="D649" s="1"/>
      <c r="E649" s="1"/>
      <c r="F649" s="1"/>
      <c r="H649" s="2" t="s">
        <v>3</v>
      </c>
      <c r="I649" s="2" t="s">
        <v>133</v>
      </c>
      <c r="J649" s="1"/>
      <c r="K649" s="1"/>
      <c r="L649" s="1"/>
    </row>
    <row r="650" spans="2:12" x14ac:dyDescent="0.3">
      <c r="B650" s="1" t="s">
        <v>84</v>
      </c>
      <c r="C650" s="1"/>
      <c r="D650" s="1"/>
      <c r="E650" s="1"/>
      <c r="F650" s="1"/>
      <c r="H650" s="2" t="s">
        <v>4</v>
      </c>
      <c r="I650" s="2" t="s">
        <v>157</v>
      </c>
      <c r="J650" s="1"/>
      <c r="K650" s="1"/>
      <c r="L650" s="1"/>
    </row>
    <row r="651" spans="2:12" x14ac:dyDescent="0.3">
      <c r="B651" s="2" t="s">
        <v>1</v>
      </c>
      <c r="C651" s="2" t="s">
        <v>2</v>
      </c>
      <c r="D651" s="1"/>
      <c r="E651" s="1"/>
      <c r="F651" s="1"/>
      <c r="H651" s="2" t="s">
        <v>6</v>
      </c>
      <c r="I651" s="2" t="s">
        <v>361</v>
      </c>
      <c r="J651" s="1"/>
      <c r="K651" s="1"/>
      <c r="L651" s="1"/>
    </row>
    <row r="652" spans="2:12" x14ac:dyDescent="0.3">
      <c r="B652" s="2" t="s">
        <v>3</v>
      </c>
      <c r="C652" s="2" t="s">
        <v>133</v>
      </c>
      <c r="D652" s="1"/>
      <c r="E652" s="1"/>
      <c r="F652" s="1"/>
      <c r="H652" s="2" t="s">
        <v>7</v>
      </c>
      <c r="I652" s="2" t="s">
        <v>137</v>
      </c>
      <c r="J652" s="1"/>
      <c r="K652" s="1"/>
      <c r="L652" s="1"/>
    </row>
    <row r="653" spans="2:12" x14ac:dyDescent="0.3">
      <c r="B653" s="2" t="s">
        <v>4</v>
      </c>
      <c r="C653" s="2" t="s">
        <v>157</v>
      </c>
      <c r="D653" s="1"/>
      <c r="E653" s="1"/>
      <c r="F653" s="1"/>
      <c r="H653" s="1"/>
      <c r="I653" s="1"/>
      <c r="J653" s="1"/>
      <c r="K653" s="1"/>
      <c r="L653" s="1"/>
    </row>
    <row r="654" spans="2:12" x14ac:dyDescent="0.3">
      <c r="B654" s="2" t="s">
        <v>6</v>
      </c>
      <c r="C654" s="2" t="s">
        <v>361</v>
      </c>
      <c r="D654" s="1"/>
      <c r="E654" s="1"/>
      <c r="F654" s="1"/>
      <c r="H654" s="3" t="s">
        <v>9</v>
      </c>
      <c r="I654" s="4" t="s">
        <v>10</v>
      </c>
      <c r="J654" s="4" t="s">
        <v>11</v>
      </c>
      <c r="K654" s="4" t="s">
        <v>12</v>
      </c>
      <c r="L654" s="4" t="s">
        <v>13</v>
      </c>
    </row>
    <row r="655" spans="2:12" x14ac:dyDescent="0.3">
      <c r="B655" s="2" t="s">
        <v>7</v>
      </c>
      <c r="C655" s="2" t="s">
        <v>8</v>
      </c>
      <c r="D655" s="1"/>
      <c r="E655" s="1"/>
      <c r="F655" s="1"/>
      <c r="H655" s="5" t="s">
        <v>14</v>
      </c>
      <c r="I655" s="6"/>
      <c r="J655" s="7" t="s">
        <v>11</v>
      </c>
      <c r="K655" s="6"/>
      <c r="L655" s="6"/>
    </row>
    <row r="656" spans="2:12" x14ac:dyDescent="0.3">
      <c r="B656" s="1"/>
      <c r="C656" s="1"/>
      <c r="D656" s="1"/>
      <c r="E656" s="1"/>
      <c r="F656" s="1"/>
      <c r="H656" s="8" t="s">
        <v>67</v>
      </c>
      <c r="I656" s="9">
        <v>1300</v>
      </c>
      <c r="J656" s="7" t="s">
        <v>16</v>
      </c>
      <c r="K656" s="10">
        <f>Intro_input!I33</f>
        <v>11</v>
      </c>
      <c r="L656" s="9">
        <f>I656*K656</f>
        <v>14300</v>
      </c>
    </row>
    <row r="657" spans="2:12" x14ac:dyDescent="0.3">
      <c r="B657" s="3" t="s">
        <v>9</v>
      </c>
      <c r="C657" s="4" t="s">
        <v>10</v>
      </c>
      <c r="D657" s="4" t="s">
        <v>11</v>
      </c>
      <c r="E657" s="4" t="s">
        <v>12</v>
      </c>
      <c r="F657" s="4" t="s">
        <v>13</v>
      </c>
      <c r="H657" s="8" t="s">
        <v>68</v>
      </c>
      <c r="I657" s="9">
        <v>4100</v>
      </c>
      <c r="J657" s="7" t="s">
        <v>16</v>
      </c>
      <c r="K657" s="10">
        <f>Intro_input!$I$23</f>
        <v>0.55000000000000004</v>
      </c>
      <c r="L657" s="9">
        <f>I657*K657</f>
        <v>2255</v>
      </c>
    </row>
    <row r="658" spans="2:12" x14ac:dyDescent="0.3">
      <c r="B658" s="1"/>
      <c r="C658" s="1"/>
      <c r="D658" s="1"/>
      <c r="E658" s="1"/>
      <c r="F658" s="1"/>
      <c r="H658" s="5" t="s">
        <v>20</v>
      </c>
      <c r="I658" s="6"/>
      <c r="J658" s="7" t="s">
        <v>11</v>
      </c>
      <c r="K658" s="6"/>
      <c r="L658" s="6">
        <f>SUM(L656:L657)</f>
        <v>16555</v>
      </c>
    </row>
    <row r="659" spans="2:12" x14ac:dyDescent="0.3">
      <c r="B659" s="2" t="s">
        <v>175</v>
      </c>
      <c r="C659" s="1"/>
      <c r="D659" s="1"/>
      <c r="E659" s="1"/>
      <c r="F659" s="1"/>
      <c r="H659" s="8" t="s">
        <v>11</v>
      </c>
      <c r="I659" s="9"/>
      <c r="J659" s="7" t="s">
        <v>11</v>
      </c>
      <c r="K659" s="9"/>
      <c r="L659" s="9"/>
    </row>
    <row r="660" spans="2:12" x14ac:dyDescent="0.3">
      <c r="B660" s="1"/>
      <c r="C660" s="1"/>
      <c r="D660" s="1"/>
      <c r="E660" s="1"/>
      <c r="F660" s="1"/>
      <c r="H660" s="5" t="s">
        <v>21</v>
      </c>
      <c r="I660" s="6"/>
      <c r="J660" s="7" t="s">
        <v>11</v>
      </c>
      <c r="K660" s="6"/>
      <c r="L660" s="6"/>
    </row>
    <row r="661" spans="2:12" x14ac:dyDescent="0.3">
      <c r="B661" s="2" t="s">
        <v>41</v>
      </c>
      <c r="C661" s="1"/>
      <c r="D661" s="1"/>
      <c r="E661" s="1"/>
      <c r="F661" s="1"/>
      <c r="H661" s="8" t="s">
        <v>22</v>
      </c>
      <c r="I661" s="9">
        <v>-7</v>
      </c>
      <c r="J661" s="7" t="s">
        <v>16</v>
      </c>
      <c r="K661" s="10">
        <v>65</v>
      </c>
      <c r="L661" s="9">
        <f>I661*K661</f>
        <v>-455</v>
      </c>
    </row>
    <row r="662" spans="2:12" x14ac:dyDescent="0.3">
      <c r="B662" s="1"/>
      <c r="C662" s="1"/>
      <c r="D662" s="1"/>
      <c r="E662" s="1"/>
      <c r="F662" s="1"/>
      <c r="H662" s="8" t="s">
        <v>174</v>
      </c>
      <c r="I662" s="9">
        <v>-150</v>
      </c>
      <c r="J662" s="7" t="s">
        <v>16</v>
      </c>
      <c r="K662" s="10">
        <f>Intro_input!$I$17</f>
        <v>10</v>
      </c>
      <c r="L662" s="9">
        <f>I662*K662</f>
        <v>-1500</v>
      </c>
    </row>
    <row r="663" spans="2:12" x14ac:dyDescent="0.3">
      <c r="B663" s="1" t="s">
        <v>86</v>
      </c>
      <c r="C663" s="1"/>
      <c r="D663" s="1"/>
      <c r="E663" s="1"/>
      <c r="F663" s="1"/>
      <c r="H663" s="8" t="s">
        <v>168</v>
      </c>
      <c r="I663" s="9">
        <v>-16</v>
      </c>
      <c r="J663" s="7" t="s">
        <v>16</v>
      </c>
      <c r="K663" s="10">
        <f>Intro_input!$I$18</f>
        <v>16</v>
      </c>
      <c r="L663" s="9">
        <f>I663*K663</f>
        <v>-256</v>
      </c>
    </row>
    <row r="664" spans="2:12" x14ac:dyDescent="0.3">
      <c r="B664" s="2" t="s">
        <v>1</v>
      </c>
      <c r="C664" s="2" t="s">
        <v>2</v>
      </c>
      <c r="D664" s="1"/>
      <c r="E664" s="1"/>
      <c r="F664" s="1"/>
      <c r="H664" s="8" t="s">
        <v>167</v>
      </c>
      <c r="I664" s="9">
        <v>-94</v>
      </c>
      <c r="J664" s="7" t="s">
        <v>16</v>
      </c>
      <c r="K664" s="10">
        <f>Intro_input!$I$19</f>
        <v>9</v>
      </c>
      <c r="L664" s="9">
        <f>I664*K664</f>
        <v>-846</v>
      </c>
    </row>
    <row r="665" spans="2:12" x14ac:dyDescent="0.3">
      <c r="B665" s="2" t="s">
        <v>3</v>
      </c>
      <c r="C665" s="2" t="s">
        <v>133</v>
      </c>
      <c r="D665" s="1"/>
      <c r="E665" s="1"/>
      <c r="F665" s="1"/>
      <c r="H665" s="8" t="s">
        <v>166</v>
      </c>
      <c r="I665" s="9"/>
      <c r="J665" s="7" t="s">
        <v>71</v>
      </c>
      <c r="K665" s="9"/>
      <c r="L665" s="9">
        <v>-293</v>
      </c>
    </row>
    <row r="666" spans="2:12" x14ac:dyDescent="0.3">
      <c r="B666" s="2" t="s">
        <v>4</v>
      </c>
      <c r="C666" s="2" t="s">
        <v>157</v>
      </c>
      <c r="D666" s="1"/>
      <c r="E666" s="1"/>
      <c r="F666" s="1"/>
      <c r="H666" s="8" t="s">
        <v>165</v>
      </c>
      <c r="I666" s="9"/>
      <c r="J666" s="7" t="s">
        <v>71</v>
      </c>
      <c r="K666" s="9"/>
      <c r="L666" s="9">
        <v>-149</v>
      </c>
    </row>
    <row r="667" spans="2:12" x14ac:dyDescent="0.3">
      <c r="B667" s="2" t="s">
        <v>6</v>
      </c>
      <c r="C667" s="2" t="s">
        <v>361</v>
      </c>
      <c r="D667" s="1"/>
      <c r="E667" s="1"/>
      <c r="F667" s="1"/>
      <c r="H667" s="8" t="s">
        <v>164</v>
      </c>
      <c r="I667" s="9"/>
      <c r="J667" s="7" t="s">
        <v>71</v>
      </c>
      <c r="K667" s="9"/>
      <c r="L667" s="9">
        <v>-95</v>
      </c>
    </row>
    <row r="668" spans="2:12" x14ac:dyDescent="0.3">
      <c r="B668" s="2" t="s">
        <v>7</v>
      </c>
      <c r="C668" s="2" t="s">
        <v>8</v>
      </c>
      <c r="D668" s="1"/>
      <c r="E668" s="1"/>
      <c r="F668" s="1"/>
      <c r="H668" s="8" t="s">
        <v>172</v>
      </c>
      <c r="I668" s="9"/>
      <c r="J668" s="7" t="s">
        <v>71</v>
      </c>
      <c r="K668" s="9"/>
      <c r="L668" s="9">
        <v>-390</v>
      </c>
    </row>
    <row r="669" spans="2:12" x14ac:dyDescent="0.3">
      <c r="B669" s="1"/>
      <c r="C669" s="1"/>
      <c r="D669" s="1"/>
      <c r="E669" s="1"/>
      <c r="F669" s="1"/>
      <c r="H669" s="8" t="s">
        <v>171</v>
      </c>
      <c r="I669" s="9"/>
      <c r="J669" s="7" t="s">
        <v>71</v>
      </c>
      <c r="K669" s="9"/>
      <c r="L669" s="9">
        <v>-175</v>
      </c>
    </row>
    <row r="670" spans="2:12" x14ac:dyDescent="0.3">
      <c r="B670" s="3" t="s">
        <v>9</v>
      </c>
      <c r="C670" s="4" t="s">
        <v>10</v>
      </c>
      <c r="D670" s="4" t="s">
        <v>11</v>
      </c>
      <c r="E670" s="4" t="s">
        <v>12</v>
      </c>
      <c r="F670" s="4" t="s">
        <v>13</v>
      </c>
      <c r="H670" s="8" t="s">
        <v>70</v>
      </c>
      <c r="I670" s="9">
        <v>-1600</v>
      </c>
      <c r="J670" s="7" t="s">
        <v>71</v>
      </c>
      <c r="K670" s="10">
        <v>0.65</v>
      </c>
      <c r="L670" s="9">
        <f>I670*K670</f>
        <v>-1040</v>
      </c>
    </row>
    <row r="671" spans="2:12" x14ac:dyDescent="0.3">
      <c r="B671" s="1"/>
      <c r="C671" s="1"/>
      <c r="D671" s="1"/>
      <c r="E671" s="1"/>
      <c r="F671" s="1"/>
      <c r="H671" s="5" t="s">
        <v>25</v>
      </c>
      <c r="I671" s="6"/>
      <c r="J671" s="7" t="s">
        <v>11</v>
      </c>
      <c r="K671" s="6"/>
      <c r="L671" s="6">
        <f>SUM(L661:L670)</f>
        <v>-5199</v>
      </c>
    </row>
    <row r="672" spans="2:12" x14ac:dyDescent="0.3">
      <c r="B672" s="2" t="s">
        <v>175</v>
      </c>
      <c r="C672" s="1"/>
      <c r="D672" s="1"/>
      <c r="E672" s="1"/>
      <c r="F672" s="1"/>
      <c r="H672" s="5" t="s">
        <v>72</v>
      </c>
      <c r="I672" s="6"/>
      <c r="J672" s="7" t="s">
        <v>11</v>
      </c>
      <c r="K672" s="6"/>
      <c r="L672" s="6">
        <f>SUM(L658,L671)</f>
        <v>11356</v>
      </c>
    </row>
    <row r="673" spans="2:12" x14ac:dyDescent="0.3">
      <c r="B673" s="1"/>
      <c r="C673" s="1"/>
      <c r="D673" s="1"/>
      <c r="E673" s="1"/>
      <c r="F673" s="1"/>
      <c r="H673" s="8" t="s">
        <v>11</v>
      </c>
      <c r="I673" s="9"/>
      <c r="J673" s="7" t="s">
        <v>11</v>
      </c>
      <c r="K673" s="9"/>
      <c r="L673" s="9"/>
    </row>
    <row r="674" spans="2:12" x14ac:dyDescent="0.3">
      <c r="B674" s="2" t="s">
        <v>41</v>
      </c>
      <c r="C674" s="1"/>
      <c r="D674" s="1"/>
      <c r="E674" s="1"/>
      <c r="F674" s="1"/>
      <c r="H674" s="5" t="s">
        <v>27</v>
      </c>
      <c r="I674" s="6"/>
      <c r="J674" s="7" t="s">
        <v>11</v>
      </c>
      <c r="K674" s="6"/>
      <c r="L674" s="6"/>
    </row>
    <row r="675" spans="2:12" x14ac:dyDescent="0.3">
      <c r="B675" s="1"/>
      <c r="C675" s="1"/>
      <c r="D675" s="1"/>
      <c r="E675" s="1"/>
      <c r="F675" s="1"/>
      <c r="H675" s="8" t="s">
        <v>163</v>
      </c>
      <c r="I675" s="9">
        <v>-2</v>
      </c>
      <c r="J675" s="7" t="s">
        <v>11</v>
      </c>
      <c r="K675" s="9">
        <v>100</v>
      </c>
      <c r="L675" s="9">
        <f t="shared" ref="L675:L683" si="28">I675*K675</f>
        <v>-200</v>
      </c>
    </row>
    <row r="676" spans="2:12" x14ac:dyDescent="0.3">
      <c r="B676" s="1" t="s">
        <v>88</v>
      </c>
      <c r="C676" s="1"/>
      <c r="D676" s="1"/>
      <c r="E676" s="1"/>
      <c r="F676" s="1"/>
      <c r="H676" s="8" t="s">
        <v>73</v>
      </c>
      <c r="I676" s="12">
        <v>-0.5</v>
      </c>
      <c r="J676" s="7" t="s">
        <v>11</v>
      </c>
      <c r="K676" s="9">
        <v>350</v>
      </c>
      <c r="L676" s="9">
        <f t="shared" si="28"/>
        <v>-175</v>
      </c>
    </row>
    <row r="677" spans="2:12" x14ac:dyDescent="0.3">
      <c r="B677" s="2" t="s">
        <v>1</v>
      </c>
      <c r="C677" s="2" t="s">
        <v>2</v>
      </c>
      <c r="D677" s="1"/>
      <c r="E677" s="1"/>
      <c r="F677" s="1"/>
      <c r="H677" s="8" t="s">
        <v>162</v>
      </c>
      <c r="I677" s="9">
        <v>-5</v>
      </c>
      <c r="J677" s="7" t="s">
        <v>11</v>
      </c>
      <c r="K677" s="9">
        <v>140</v>
      </c>
      <c r="L677" s="9">
        <f t="shared" si="28"/>
        <v>-700</v>
      </c>
    </row>
    <row r="678" spans="2:12" x14ac:dyDescent="0.3">
      <c r="B678" s="2" t="s">
        <v>3</v>
      </c>
      <c r="C678" s="2" t="s">
        <v>133</v>
      </c>
      <c r="D678" s="1"/>
      <c r="E678" s="1"/>
      <c r="F678" s="1"/>
      <c r="H678" s="8" t="s">
        <v>33</v>
      </c>
      <c r="I678" s="9">
        <v>-1</v>
      </c>
      <c r="J678" s="7" t="s">
        <v>11</v>
      </c>
      <c r="K678" s="9">
        <v>1408</v>
      </c>
      <c r="L678" s="9">
        <f t="shared" si="28"/>
        <v>-1408</v>
      </c>
    </row>
    <row r="679" spans="2:12" x14ac:dyDescent="0.3">
      <c r="B679" s="2" t="s">
        <v>4</v>
      </c>
      <c r="C679" s="2" t="s">
        <v>157</v>
      </c>
      <c r="D679" s="1"/>
      <c r="E679" s="1"/>
      <c r="F679" s="1"/>
      <c r="H679" s="8" t="s">
        <v>74</v>
      </c>
      <c r="I679" s="9">
        <v>-1</v>
      </c>
      <c r="J679" s="7" t="s">
        <v>11</v>
      </c>
      <c r="K679" s="9">
        <v>325</v>
      </c>
      <c r="L679" s="9">
        <f t="shared" si="28"/>
        <v>-325</v>
      </c>
    </row>
    <row r="680" spans="2:12" x14ac:dyDescent="0.3">
      <c r="B680" s="2" t="s">
        <v>6</v>
      </c>
      <c r="C680" s="2" t="s">
        <v>361</v>
      </c>
      <c r="D680" s="1"/>
      <c r="E680" s="1"/>
      <c r="F680" s="1"/>
      <c r="H680" s="8" t="s">
        <v>75</v>
      </c>
      <c r="I680" s="9">
        <v>-1860</v>
      </c>
      <c r="J680" s="7" t="s">
        <v>11</v>
      </c>
      <c r="K680" s="10">
        <v>0.28000000000000003</v>
      </c>
      <c r="L680" s="9">
        <f t="shared" si="28"/>
        <v>-520.80000000000007</v>
      </c>
    </row>
    <row r="681" spans="2:12" x14ac:dyDescent="0.3">
      <c r="B681" s="2" t="s">
        <v>7</v>
      </c>
      <c r="C681" s="2" t="s">
        <v>8</v>
      </c>
      <c r="D681" s="1"/>
      <c r="E681" s="1"/>
      <c r="F681" s="1"/>
      <c r="H681" s="8" t="s">
        <v>36</v>
      </c>
      <c r="I681" s="12">
        <v>-8.1999999999999993</v>
      </c>
      <c r="J681" s="7" t="s">
        <v>11</v>
      </c>
      <c r="K681" s="9">
        <v>90</v>
      </c>
      <c r="L681" s="9">
        <f t="shared" si="28"/>
        <v>-737.99999999999989</v>
      </c>
    </row>
    <row r="682" spans="2:12" x14ac:dyDescent="0.3">
      <c r="B682" s="1"/>
      <c r="C682" s="1"/>
      <c r="D682" s="1"/>
      <c r="E682" s="1"/>
      <c r="F682" s="1"/>
      <c r="H682" s="8" t="s">
        <v>37</v>
      </c>
      <c r="I682" s="9">
        <v>-1</v>
      </c>
      <c r="J682" s="7" t="s">
        <v>11</v>
      </c>
      <c r="K682" s="9">
        <v>266</v>
      </c>
      <c r="L682" s="9">
        <f t="shared" si="28"/>
        <v>-266</v>
      </c>
    </row>
    <row r="683" spans="2:12" x14ac:dyDescent="0.3">
      <c r="B683" s="3" t="s">
        <v>9</v>
      </c>
      <c r="C683" s="4" t="s">
        <v>10</v>
      </c>
      <c r="D683" s="4" t="s">
        <v>11</v>
      </c>
      <c r="E683" s="4" t="s">
        <v>12</v>
      </c>
      <c r="F683" s="4" t="s">
        <v>13</v>
      </c>
      <c r="H683" s="8" t="s">
        <v>176</v>
      </c>
      <c r="I683" s="9">
        <v>-2</v>
      </c>
      <c r="J683" s="7" t="s">
        <v>11</v>
      </c>
      <c r="K683" s="9">
        <v>250</v>
      </c>
      <c r="L683" s="9">
        <f t="shared" si="28"/>
        <v>-500</v>
      </c>
    </row>
    <row r="684" spans="2:12" x14ac:dyDescent="0.3">
      <c r="B684" s="5" t="s">
        <v>14</v>
      </c>
      <c r="C684" s="6"/>
      <c r="D684" s="7" t="s">
        <v>11</v>
      </c>
      <c r="E684" s="6"/>
      <c r="F684" s="6"/>
      <c r="H684" s="8" t="s">
        <v>38</v>
      </c>
      <c r="I684" s="9"/>
      <c r="J684" s="7" t="s">
        <v>11</v>
      </c>
      <c r="K684" s="9"/>
      <c r="L684" s="9">
        <v>-750</v>
      </c>
    </row>
    <row r="685" spans="2:12" x14ac:dyDescent="0.3">
      <c r="B685" s="8" t="s">
        <v>67</v>
      </c>
      <c r="C685" s="9">
        <v>2200</v>
      </c>
      <c r="D685" s="7" t="s">
        <v>16</v>
      </c>
      <c r="E685" s="10">
        <f>Intro_input!$I$37</f>
        <v>3.25</v>
      </c>
      <c r="F685" s="9">
        <f>C685*E685</f>
        <v>7150</v>
      </c>
      <c r="H685" s="5" t="s">
        <v>39</v>
      </c>
      <c r="I685" s="6"/>
      <c r="J685" s="7" t="s">
        <v>11</v>
      </c>
      <c r="K685" s="6"/>
      <c r="L685" s="6">
        <f>SUM(L675:L684)</f>
        <v>-5582.8</v>
      </c>
    </row>
    <row r="686" spans="2:12" x14ac:dyDescent="0.3">
      <c r="B686" s="5" t="s">
        <v>20</v>
      </c>
      <c r="C686" s="6"/>
      <c r="D686" s="7" t="s">
        <v>11</v>
      </c>
      <c r="E686" s="6"/>
      <c r="F686" s="6">
        <f>SUM(F685:F685)</f>
        <v>7150</v>
      </c>
      <c r="H686" s="8" t="s">
        <v>40</v>
      </c>
      <c r="I686" s="9"/>
      <c r="J686" s="7" t="s">
        <v>11</v>
      </c>
      <c r="K686" s="9"/>
      <c r="L686" s="9">
        <f>SUM(L672,L685)</f>
        <v>5773.2</v>
      </c>
    </row>
    <row r="687" spans="2:12" x14ac:dyDescent="0.3">
      <c r="B687" s="8" t="s">
        <v>11</v>
      </c>
      <c r="C687" s="9"/>
      <c r="D687" s="7" t="s">
        <v>11</v>
      </c>
      <c r="E687" s="9"/>
      <c r="F687" s="9"/>
      <c r="H687" s="1"/>
      <c r="I687" s="1"/>
      <c r="J687" s="1"/>
      <c r="K687" s="1"/>
      <c r="L687" s="1"/>
    </row>
    <row r="688" spans="2:12" x14ac:dyDescent="0.3">
      <c r="B688" s="5" t="s">
        <v>21</v>
      </c>
      <c r="C688" s="6"/>
      <c r="D688" s="7" t="s">
        <v>11</v>
      </c>
      <c r="E688" s="6"/>
      <c r="F688" s="6"/>
      <c r="H688" s="1"/>
      <c r="I688" s="1"/>
      <c r="J688" s="1"/>
      <c r="K688" s="1"/>
      <c r="L688" s="1"/>
    </row>
    <row r="689" spans="2:12" x14ac:dyDescent="0.3">
      <c r="B689" s="8" t="s">
        <v>22</v>
      </c>
      <c r="C689" s="10">
        <v>-0.33</v>
      </c>
      <c r="D689" s="7" t="s">
        <v>61</v>
      </c>
      <c r="E689" s="10">
        <v>2250</v>
      </c>
      <c r="F689" s="9">
        <f>C689*E689</f>
        <v>-742.5</v>
      </c>
      <c r="H689" s="1"/>
      <c r="I689" s="1"/>
      <c r="J689" s="1"/>
      <c r="K689" s="1"/>
      <c r="L689" s="1"/>
    </row>
    <row r="690" spans="2:12" x14ac:dyDescent="0.3">
      <c r="B690" s="8" t="s">
        <v>23</v>
      </c>
      <c r="C690" s="9">
        <v>-34</v>
      </c>
      <c r="D690" s="7" t="s">
        <v>24</v>
      </c>
      <c r="E690" s="10"/>
      <c r="F690" s="9"/>
      <c r="H690" s="2" t="s">
        <v>41</v>
      </c>
      <c r="I690" s="1"/>
      <c r="J690" s="1"/>
      <c r="K690" s="1"/>
      <c r="L690" s="1"/>
    </row>
    <row r="691" spans="2:12" x14ac:dyDescent="0.3">
      <c r="B691" s="8" t="s">
        <v>166</v>
      </c>
      <c r="C691" s="9"/>
      <c r="D691" s="7" t="s">
        <v>71</v>
      </c>
      <c r="E691" s="9"/>
      <c r="F691" s="9">
        <v>-296</v>
      </c>
      <c r="H691" s="1"/>
      <c r="I691" s="1"/>
      <c r="J691" s="1"/>
      <c r="K691" s="1"/>
      <c r="L691" s="1"/>
    </row>
    <row r="692" spans="2:12" x14ac:dyDescent="0.3">
      <c r="B692" s="8" t="s">
        <v>165</v>
      </c>
      <c r="C692" s="9"/>
      <c r="D692" s="7" t="s">
        <v>71</v>
      </c>
      <c r="E692" s="9"/>
      <c r="F692" s="9">
        <v>-224</v>
      </c>
      <c r="H692" s="1" t="s">
        <v>80</v>
      </c>
      <c r="I692" s="1"/>
      <c r="J692" s="1"/>
      <c r="K692" s="1"/>
      <c r="L692" s="1"/>
    </row>
    <row r="693" spans="2:12" x14ac:dyDescent="0.3">
      <c r="B693" s="8" t="s">
        <v>164</v>
      </c>
      <c r="C693" s="9"/>
      <c r="D693" s="7" t="s">
        <v>71</v>
      </c>
      <c r="E693" s="9"/>
      <c r="F693" s="9">
        <v>-210</v>
      </c>
      <c r="H693" s="2" t="s">
        <v>1</v>
      </c>
      <c r="I693" s="2" t="s">
        <v>2</v>
      </c>
      <c r="J693" s="1"/>
      <c r="K693" s="1"/>
      <c r="L693" s="1"/>
    </row>
    <row r="694" spans="2:12" x14ac:dyDescent="0.3">
      <c r="B694" s="8" t="s">
        <v>171</v>
      </c>
      <c r="C694" s="9"/>
      <c r="D694" s="7" t="s">
        <v>71</v>
      </c>
      <c r="E694" s="9"/>
      <c r="F694" s="9">
        <v>-125</v>
      </c>
      <c r="H694" s="2" t="s">
        <v>3</v>
      </c>
      <c r="I694" s="2" t="s">
        <v>133</v>
      </c>
      <c r="J694" s="1"/>
      <c r="K694" s="1"/>
      <c r="L694" s="1"/>
    </row>
    <row r="695" spans="2:12" x14ac:dyDescent="0.3">
      <c r="B695" s="8" t="s">
        <v>70</v>
      </c>
      <c r="C695" s="9">
        <v>-2500</v>
      </c>
      <c r="D695" s="7" t="s">
        <v>71</v>
      </c>
      <c r="E695" s="10">
        <v>7.0000000000000007E-2</v>
      </c>
      <c r="F695" s="9">
        <f>C695*E695</f>
        <v>-175.00000000000003</v>
      </c>
      <c r="H695" s="2" t="s">
        <v>4</v>
      </c>
      <c r="I695" s="2" t="s">
        <v>157</v>
      </c>
      <c r="J695" s="1"/>
      <c r="K695" s="1"/>
      <c r="L695" s="1"/>
    </row>
    <row r="696" spans="2:12" x14ac:dyDescent="0.3">
      <c r="B696" s="5" t="s">
        <v>25</v>
      </c>
      <c r="C696" s="6"/>
      <c r="D696" s="7" t="s">
        <v>11</v>
      </c>
      <c r="E696" s="6"/>
      <c r="F696" s="6">
        <f>SUM(F688:F695)</f>
        <v>-1772.5</v>
      </c>
      <c r="H696" s="2" t="s">
        <v>6</v>
      </c>
      <c r="I696" s="2" t="s">
        <v>361</v>
      </c>
      <c r="J696" s="1"/>
      <c r="K696" s="1"/>
      <c r="L696" s="1"/>
    </row>
    <row r="697" spans="2:12" x14ac:dyDescent="0.3">
      <c r="B697" s="5" t="s">
        <v>26</v>
      </c>
      <c r="C697" s="6"/>
      <c r="D697" s="7" t="s">
        <v>11</v>
      </c>
      <c r="E697" s="6"/>
      <c r="F697" s="6">
        <f>SUM(F686,F696)</f>
        <v>5377.5</v>
      </c>
      <c r="H697" s="2" t="s">
        <v>7</v>
      </c>
      <c r="I697" s="2" t="s">
        <v>137</v>
      </c>
      <c r="J697" s="1"/>
      <c r="K697" s="1"/>
      <c r="L697" s="1"/>
    </row>
    <row r="698" spans="2:12" x14ac:dyDescent="0.3">
      <c r="B698" s="8" t="s">
        <v>11</v>
      </c>
      <c r="C698" s="9"/>
      <c r="D698" s="7" t="s">
        <v>11</v>
      </c>
      <c r="E698" s="9"/>
      <c r="F698" s="9"/>
      <c r="H698" s="1"/>
      <c r="I698" s="1"/>
      <c r="J698" s="1"/>
      <c r="K698" s="1"/>
      <c r="L698" s="1"/>
    </row>
    <row r="699" spans="2:12" x14ac:dyDescent="0.3">
      <c r="B699" s="5" t="s">
        <v>27</v>
      </c>
      <c r="C699" s="6"/>
      <c r="D699" s="7" t="s">
        <v>11</v>
      </c>
      <c r="E699" s="6"/>
      <c r="F699" s="6"/>
      <c r="H699" s="3" t="s">
        <v>9</v>
      </c>
      <c r="I699" s="4" t="s">
        <v>10</v>
      </c>
      <c r="J699" s="4" t="s">
        <v>11</v>
      </c>
      <c r="K699" s="4" t="s">
        <v>12</v>
      </c>
      <c r="L699" s="4" t="s">
        <v>13</v>
      </c>
    </row>
    <row r="700" spans="2:12" x14ac:dyDescent="0.3">
      <c r="B700" s="8" t="s">
        <v>28</v>
      </c>
      <c r="C700" s="9">
        <v>-1</v>
      </c>
      <c r="D700" s="7" t="s">
        <v>11</v>
      </c>
      <c r="E700" s="9">
        <v>725</v>
      </c>
      <c r="F700" s="9">
        <f t="shared" ref="F700:F706" si="29">C700*E700</f>
        <v>-725</v>
      </c>
      <c r="H700" s="5" t="s">
        <v>14</v>
      </c>
      <c r="I700" s="6"/>
      <c r="J700" s="7" t="s">
        <v>11</v>
      </c>
      <c r="K700" s="6"/>
      <c r="L700" s="6"/>
    </row>
    <row r="701" spans="2:12" x14ac:dyDescent="0.3">
      <c r="B701" s="8" t="s">
        <v>30</v>
      </c>
      <c r="C701" s="9">
        <v>-34</v>
      </c>
      <c r="D701" s="7" t="s">
        <v>11</v>
      </c>
      <c r="E701" s="9">
        <v>20</v>
      </c>
      <c r="F701" s="9">
        <f t="shared" si="29"/>
        <v>-680</v>
      </c>
      <c r="H701" s="8" t="s">
        <v>67</v>
      </c>
      <c r="I701" s="9">
        <v>1000</v>
      </c>
      <c r="J701" s="7" t="s">
        <v>16</v>
      </c>
      <c r="K701" s="10">
        <f>Intro_input!$I$34</f>
        <v>18</v>
      </c>
      <c r="L701" s="9">
        <f>I701*K701</f>
        <v>18000</v>
      </c>
    </row>
    <row r="702" spans="2:12" x14ac:dyDescent="0.3">
      <c r="B702" s="8" t="s">
        <v>31</v>
      </c>
      <c r="C702" s="9">
        <v>-1</v>
      </c>
      <c r="D702" s="7" t="s">
        <v>11</v>
      </c>
      <c r="E702" s="9">
        <v>400</v>
      </c>
      <c r="F702" s="9">
        <f t="shared" si="29"/>
        <v>-400</v>
      </c>
      <c r="H702" s="5" t="s">
        <v>20</v>
      </c>
      <c r="I702" s="6"/>
      <c r="J702" s="7" t="s">
        <v>11</v>
      </c>
      <c r="K702" s="6"/>
      <c r="L702" s="6">
        <f>SUM(L701:L701)</f>
        <v>18000</v>
      </c>
    </row>
    <row r="703" spans="2:12" x14ac:dyDescent="0.3">
      <c r="B703" s="8" t="s">
        <v>162</v>
      </c>
      <c r="C703" s="9">
        <v>-2</v>
      </c>
      <c r="D703" s="7" t="s">
        <v>11</v>
      </c>
      <c r="E703" s="9">
        <v>140</v>
      </c>
      <c r="F703" s="9">
        <f t="shared" si="29"/>
        <v>-280</v>
      </c>
      <c r="H703" s="8" t="s">
        <v>11</v>
      </c>
      <c r="I703" s="9"/>
      <c r="J703" s="7" t="s">
        <v>11</v>
      </c>
      <c r="K703" s="9"/>
      <c r="L703" s="9"/>
    </row>
    <row r="704" spans="2:12" x14ac:dyDescent="0.3">
      <c r="B704" s="8" t="s">
        <v>33</v>
      </c>
      <c r="C704" s="9">
        <v>-1</v>
      </c>
      <c r="D704" s="7" t="s">
        <v>11</v>
      </c>
      <c r="E704" s="9">
        <v>735</v>
      </c>
      <c r="F704" s="9">
        <f t="shared" si="29"/>
        <v>-735</v>
      </c>
      <c r="H704" s="5" t="s">
        <v>21</v>
      </c>
      <c r="I704" s="6"/>
      <c r="J704" s="7" t="s">
        <v>11</v>
      </c>
      <c r="K704" s="6"/>
      <c r="L704" s="6"/>
    </row>
    <row r="705" spans="2:12" x14ac:dyDescent="0.3">
      <c r="B705" s="8" t="s">
        <v>94</v>
      </c>
      <c r="C705" s="9">
        <v>-1</v>
      </c>
      <c r="D705" s="7" t="s">
        <v>11</v>
      </c>
      <c r="E705" s="9">
        <v>334</v>
      </c>
      <c r="F705" s="9">
        <f t="shared" si="29"/>
        <v>-334</v>
      </c>
      <c r="H705" s="8" t="s">
        <v>22</v>
      </c>
      <c r="I705" s="9">
        <v>-8</v>
      </c>
      <c r="J705" s="7" t="s">
        <v>16</v>
      </c>
      <c r="K705" s="10">
        <v>100</v>
      </c>
      <c r="L705" s="9">
        <f>I705*K705</f>
        <v>-800</v>
      </c>
    </row>
    <row r="706" spans="2:12" x14ac:dyDescent="0.3">
      <c r="B706" s="8" t="s">
        <v>95</v>
      </c>
      <c r="C706" s="9">
        <v>-2500</v>
      </c>
      <c r="D706" s="7" t="s">
        <v>11</v>
      </c>
      <c r="E706" s="10">
        <v>0.16</v>
      </c>
      <c r="F706" s="9">
        <f t="shared" si="29"/>
        <v>-400</v>
      </c>
      <c r="H706" s="8" t="s">
        <v>174</v>
      </c>
      <c r="I706" s="9">
        <v>-110</v>
      </c>
      <c r="J706" s="7" t="s">
        <v>16</v>
      </c>
      <c r="K706" s="10">
        <f>Intro_input!$I$17</f>
        <v>10</v>
      </c>
      <c r="L706" s="9">
        <f>I706*K706</f>
        <v>-1100</v>
      </c>
    </row>
    <row r="707" spans="2:12" x14ac:dyDescent="0.3">
      <c r="B707" s="8" t="s">
        <v>38</v>
      </c>
      <c r="C707" s="9"/>
      <c r="D707" s="7" t="s">
        <v>11</v>
      </c>
      <c r="E707" s="9"/>
      <c r="F707" s="9">
        <v>-750</v>
      </c>
      <c r="H707" s="8" t="s">
        <v>168</v>
      </c>
      <c r="I707" s="9">
        <v>-4</v>
      </c>
      <c r="J707" s="7" t="s">
        <v>16</v>
      </c>
      <c r="K707" s="10">
        <f>Intro_input!$I$18</f>
        <v>16</v>
      </c>
      <c r="L707" s="9">
        <f>I707*K707</f>
        <v>-64</v>
      </c>
    </row>
    <row r="708" spans="2:12" x14ac:dyDescent="0.3">
      <c r="B708" s="5" t="s">
        <v>39</v>
      </c>
      <c r="C708" s="6"/>
      <c r="D708" s="7" t="s">
        <v>11</v>
      </c>
      <c r="E708" s="6"/>
      <c r="F708" s="6">
        <f>SUM(F700:F707)</f>
        <v>-4304</v>
      </c>
      <c r="H708" s="8" t="s">
        <v>167</v>
      </c>
      <c r="I708" s="9">
        <v>-7</v>
      </c>
      <c r="J708" s="7" t="s">
        <v>16</v>
      </c>
      <c r="K708" s="10">
        <f>Intro_input!$I$19</f>
        <v>9</v>
      </c>
      <c r="L708" s="9">
        <f>I708*K708</f>
        <v>-63</v>
      </c>
    </row>
    <row r="709" spans="2:12" x14ac:dyDescent="0.3">
      <c r="B709" s="8" t="s">
        <v>40</v>
      </c>
      <c r="C709" s="9"/>
      <c r="D709" s="7" t="s">
        <v>11</v>
      </c>
      <c r="E709" s="9"/>
      <c r="F709" s="9">
        <f>SUM(F697,F708)</f>
        <v>1073.5</v>
      </c>
      <c r="H709" s="8" t="s">
        <v>166</v>
      </c>
      <c r="I709" s="9"/>
      <c r="J709" s="7" t="s">
        <v>71</v>
      </c>
      <c r="K709" s="9"/>
      <c r="L709" s="9">
        <v>-667</v>
      </c>
    </row>
    <row r="710" spans="2:12" x14ac:dyDescent="0.3">
      <c r="B710" s="1"/>
      <c r="C710" s="1"/>
      <c r="D710" s="1"/>
      <c r="E710" s="1"/>
      <c r="F710" s="1"/>
      <c r="H710" s="8" t="s">
        <v>165</v>
      </c>
      <c r="I710" s="9"/>
      <c r="J710" s="7" t="s">
        <v>71</v>
      </c>
      <c r="K710" s="9"/>
      <c r="L710" s="9">
        <v>-83</v>
      </c>
    </row>
    <row r="711" spans="2:12" x14ac:dyDescent="0.3">
      <c r="B711" s="2" t="s">
        <v>161</v>
      </c>
      <c r="C711" s="1"/>
      <c r="D711" s="1"/>
      <c r="E711" s="1"/>
      <c r="F711" s="1"/>
      <c r="H711" s="8" t="s">
        <v>164</v>
      </c>
      <c r="I711" s="9"/>
      <c r="J711" s="7" t="s">
        <v>71</v>
      </c>
      <c r="K711" s="9"/>
      <c r="L711" s="9">
        <v>-143</v>
      </c>
    </row>
    <row r="712" spans="2:12" x14ac:dyDescent="0.3">
      <c r="B712" s="1"/>
      <c r="C712" s="1"/>
      <c r="D712" s="1"/>
      <c r="E712" s="1"/>
      <c r="F712" s="1"/>
      <c r="H712" s="8" t="s">
        <v>172</v>
      </c>
      <c r="I712" s="9"/>
      <c r="J712" s="7" t="s">
        <v>71</v>
      </c>
      <c r="K712" s="9"/>
      <c r="L712" s="9">
        <v>-100</v>
      </c>
    </row>
    <row r="713" spans="2:12" x14ac:dyDescent="0.3">
      <c r="B713" s="2" t="s">
        <v>41</v>
      </c>
      <c r="C713" s="1"/>
      <c r="D713" s="1"/>
      <c r="E713" s="1"/>
      <c r="F713" s="1"/>
      <c r="H713" s="8" t="s">
        <v>171</v>
      </c>
      <c r="I713" s="9"/>
      <c r="J713" s="7" t="s">
        <v>71</v>
      </c>
      <c r="K713" s="9"/>
      <c r="L713" s="9">
        <v>-175</v>
      </c>
    </row>
    <row r="714" spans="2:12" x14ac:dyDescent="0.3">
      <c r="B714" s="1"/>
      <c r="C714" s="1"/>
      <c r="D714" s="1"/>
      <c r="E714" s="1"/>
      <c r="F714" s="1"/>
      <c r="H714" s="8" t="s">
        <v>70</v>
      </c>
      <c r="I714" s="9">
        <v>-1400</v>
      </c>
      <c r="J714" s="7" t="s">
        <v>71</v>
      </c>
      <c r="K714" s="10">
        <v>0.7</v>
      </c>
      <c r="L714" s="9">
        <f>I714*K714</f>
        <v>-979.99999999999989</v>
      </c>
    </row>
    <row r="715" spans="2:12" x14ac:dyDescent="0.3">
      <c r="B715" s="1" t="s">
        <v>90</v>
      </c>
      <c r="C715" s="1"/>
      <c r="D715" s="1"/>
      <c r="E715" s="1"/>
      <c r="F715" s="1"/>
      <c r="H715" s="5" t="s">
        <v>25</v>
      </c>
      <c r="I715" s="6"/>
      <c r="J715" s="7" t="s">
        <v>11</v>
      </c>
      <c r="K715" s="6"/>
      <c r="L715" s="6">
        <f>SUM(L705:L714)</f>
        <v>-4175</v>
      </c>
    </row>
    <row r="716" spans="2:12" x14ac:dyDescent="0.3">
      <c r="B716" s="2" t="s">
        <v>1</v>
      </c>
      <c r="C716" s="2" t="s">
        <v>2</v>
      </c>
      <c r="D716" s="1"/>
      <c r="E716" s="1"/>
      <c r="F716" s="1"/>
      <c r="H716" s="5" t="s">
        <v>72</v>
      </c>
      <c r="I716" s="6"/>
      <c r="J716" s="7" t="s">
        <v>11</v>
      </c>
      <c r="K716" s="6"/>
      <c r="L716" s="6">
        <f>SUM(L702,L715)</f>
        <v>13825</v>
      </c>
    </row>
    <row r="717" spans="2:12" x14ac:dyDescent="0.3">
      <c r="B717" s="2" t="s">
        <v>3</v>
      </c>
      <c r="C717" s="2" t="s">
        <v>133</v>
      </c>
      <c r="D717" s="1"/>
      <c r="E717" s="1"/>
      <c r="F717" s="1"/>
      <c r="H717" s="8" t="s">
        <v>11</v>
      </c>
      <c r="I717" s="9"/>
      <c r="J717" s="7" t="s">
        <v>11</v>
      </c>
      <c r="K717" s="9"/>
      <c r="L717" s="9"/>
    </row>
    <row r="718" spans="2:12" x14ac:dyDescent="0.3">
      <c r="B718" s="2" t="s">
        <v>4</v>
      </c>
      <c r="C718" s="2" t="s">
        <v>157</v>
      </c>
      <c r="D718" s="1"/>
      <c r="E718" s="1"/>
      <c r="F718" s="1"/>
      <c r="H718" s="5" t="s">
        <v>27</v>
      </c>
      <c r="I718" s="6"/>
      <c r="J718" s="7" t="s">
        <v>11</v>
      </c>
      <c r="K718" s="6"/>
      <c r="L718" s="6"/>
    </row>
    <row r="719" spans="2:12" x14ac:dyDescent="0.3">
      <c r="B719" s="2" t="s">
        <v>6</v>
      </c>
      <c r="C719" s="2" t="s">
        <v>361</v>
      </c>
      <c r="D719" s="1"/>
      <c r="E719" s="1"/>
      <c r="F719" s="1"/>
      <c r="H719" s="8" t="s">
        <v>163</v>
      </c>
      <c r="I719" s="9">
        <v>-2</v>
      </c>
      <c r="J719" s="7" t="s">
        <v>11</v>
      </c>
      <c r="K719" s="9">
        <v>100</v>
      </c>
      <c r="L719" s="9">
        <f t="shared" ref="L719:L726" si="30">I719*K719</f>
        <v>-200</v>
      </c>
    </row>
    <row r="720" spans="2:12" x14ac:dyDescent="0.3">
      <c r="B720" s="2" t="s">
        <v>7</v>
      </c>
      <c r="C720" s="2" t="s">
        <v>8</v>
      </c>
      <c r="D720" s="1"/>
      <c r="E720" s="1"/>
      <c r="F720" s="1"/>
      <c r="H720" s="8" t="s">
        <v>73</v>
      </c>
      <c r="I720" s="10">
        <v>-0.33</v>
      </c>
      <c r="J720" s="7" t="s">
        <v>11</v>
      </c>
      <c r="K720" s="9">
        <v>350</v>
      </c>
      <c r="L720" s="9">
        <f t="shared" si="30"/>
        <v>-115.5</v>
      </c>
    </row>
    <row r="721" spans="2:12" x14ac:dyDescent="0.3">
      <c r="B721" s="1"/>
      <c r="C721" s="1"/>
      <c r="D721" s="1"/>
      <c r="E721" s="1"/>
      <c r="F721" s="1"/>
      <c r="H721" s="8" t="s">
        <v>162</v>
      </c>
      <c r="I721" s="9">
        <v>-5</v>
      </c>
      <c r="J721" s="7" t="s">
        <v>11</v>
      </c>
      <c r="K721" s="9">
        <v>140</v>
      </c>
      <c r="L721" s="9">
        <f t="shared" si="30"/>
        <v>-700</v>
      </c>
    </row>
    <row r="722" spans="2:12" x14ac:dyDescent="0.3">
      <c r="B722" s="3" t="s">
        <v>9</v>
      </c>
      <c r="C722" s="4" t="s">
        <v>10</v>
      </c>
      <c r="D722" s="4" t="s">
        <v>11</v>
      </c>
      <c r="E722" s="4" t="s">
        <v>12</v>
      </c>
      <c r="F722" s="4" t="s">
        <v>13</v>
      </c>
      <c r="H722" s="8" t="s">
        <v>93</v>
      </c>
      <c r="I722" s="9">
        <v>-1</v>
      </c>
      <c r="J722" s="7" t="s">
        <v>11</v>
      </c>
      <c r="K722" s="9">
        <v>438</v>
      </c>
      <c r="L722" s="9">
        <f t="shared" si="30"/>
        <v>-438</v>
      </c>
    </row>
    <row r="723" spans="2:12" x14ac:dyDescent="0.3">
      <c r="B723" s="5" t="s">
        <v>14</v>
      </c>
      <c r="C723" s="6"/>
      <c r="D723" s="7" t="s">
        <v>11</v>
      </c>
      <c r="E723" s="6"/>
      <c r="F723" s="6"/>
      <c r="H723" s="8" t="s">
        <v>33</v>
      </c>
      <c r="I723" s="9">
        <v>-1</v>
      </c>
      <c r="J723" s="7" t="s">
        <v>11</v>
      </c>
      <c r="K723" s="9">
        <v>1246</v>
      </c>
      <c r="L723" s="9">
        <f t="shared" si="30"/>
        <v>-1246</v>
      </c>
    </row>
    <row r="724" spans="2:12" x14ac:dyDescent="0.3">
      <c r="B724" s="8" t="s">
        <v>67</v>
      </c>
      <c r="C724" s="9">
        <v>3900</v>
      </c>
      <c r="D724" s="7" t="s">
        <v>16</v>
      </c>
      <c r="E724" s="10">
        <f>Intro_input!$I$37</f>
        <v>3.25</v>
      </c>
      <c r="F724" s="9">
        <f>C724*E724</f>
        <v>12675</v>
      </c>
      <c r="H724" s="8" t="s">
        <v>74</v>
      </c>
      <c r="I724" s="9">
        <v>-1</v>
      </c>
      <c r="J724" s="7" t="s">
        <v>11</v>
      </c>
      <c r="K724" s="9">
        <v>346</v>
      </c>
      <c r="L724" s="9">
        <f t="shared" si="30"/>
        <v>-346</v>
      </c>
    </row>
    <row r="725" spans="2:12" x14ac:dyDescent="0.3">
      <c r="B725" s="5" t="s">
        <v>20</v>
      </c>
      <c r="C725" s="6"/>
      <c r="D725" s="7" t="s">
        <v>11</v>
      </c>
      <c r="E725" s="6"/>
      <c r="F725" s="6">
        <f>SUM(F724:F724)</f>
        <v>12675</v>
      </c>
      <c r="H725" s="8" t="s">
        <v>75</v>
      </c>
      <c r="I725" s="9">
        <v>-1470</v>
      </c>
      <c r="J725" s="7" t="s">
        <v>11</v>
      </c>
      <c r="K725" s="10">
        <v>0.28000000000000003</v>
      </c>
      <c r="L725" s="9">
        <f t="shared" si="30"/>
        <v>-411.6</v>
      </c>
    </row>
    <row r="726" spans="2:12" x14ac:dyDescent="0.3">
      <c r="B726" s="8" t="s">
        <v>11</v>
      </c>
      <c r="C726" s="9"/>
      <c r="D726" s="7" t="s">
        <v>11</v>
      </c>
      <c r="E726" s="9"/>
      <c r="F726" s="9"/>
      <c r="H726" s="8" t="s">
        <v>176</v>
      </c>
      <c r="I726" s="9">
        <v>-2</v>
      </c>
      <c r="J726" s="7" t="s">
        <v>11</v>
      </c>
      <c r="K726" s="9">
        <v>250</v>
      </c>
      <c r="L726" s="9">
        <f t="shared" si="30"/>
        <v>-500</v>
      </c>
    </row>
    <row r="727" spans="2:12" x14ac:dyDescent="0.3">
      <c r="B727" s="5" t="s">
        <v>21</v>
      </c>
      <c r="C727" s="6"/>
      <c r="D727" s="7" t="s">
        <v>11</v>
      </c>
      <c r="E727" s="6"/>
      <c r="F727" s="6"/>
      <c r="H727" s="8" t="s">
        <v>38</v>
      </c>
      <c r="I727" s="9"/>
      <c r="J727" s="7" t="s">
        <v>11</v>
      </c>
      <c r="K727" s="9"/>
      <c r="L727" s="9">
        <v>-750</v>
      </c>
    </row>
    <row r="728" spans="2:12" x14ac:dyDescent="0.3">
      <c r="B728" s="8" t="s">
        <v>22</v>
      </c>
      <c r="C728" s="10">
        <v>-0.25</v>
      </c>
      <c r="D728" s="7" t="s">
        <v>61</v>
      </c>
      <c r="E728" s="10">
        <v>2250</v>
      </c>
      <c r="F728" s="9">
        <f>C728*E728</f>
        <v>-562.5</v>
      </c>
      <c r="H728" s="5" t="s">
        <v>39</v>
      </c>
      <c r="I728" s="6"/>
      <c r="J728" s="7" t="s">
        <v>11</v>
      </c>
      <c r="K728" s="6"/>
      <c r="L728" s="6">
        <f>SUM(L719:L727)</f>
        <v>-4707.1000000000004</v>
      </c>
    </row>
    <row r="729" spans="2:12" x14ac:dyDescent="0.3">
      <c r="B729" s="8" t="s">
        <v>174</v>
      </c>
      <c r="C729" s="9">
        <v>-79</v>
      </c>
      <c r="D729" s="7" t="s">
        <v>16</v>
      </c>
      <c r="E729" s="10">
        <f>Intro_input!$I$17</f>
        <v>10</v>
      </c>
      <c r="F729" s="9">
        <f>C729*E729</f>
        <v>-790</v>
      </c>
      <c r="H729" s="8" t="s">
        <v>40</v>
      </c>
      <c r="I729" s="9"/>
      <c r="J729" s="7" t="s">
        <v>11</v>
      </c>
      <c r="K729" s="9"/>
      <c r="L729" s="9">
        <f>SUM(L716,L728)</f>
        <v>9117.9</v>
      </c>
    </row>
    <row r="730" spans="2:12" x14ac:dyDescent="0.3">
      <c r="B730" s="8" t="s">
        <v>23</v>
      </c>
      <c r="C730" s="9">
        <v>-35</v>
      </c>
      <c r="D730" s="7" t="s">
        <v>24</v>
      </c>
      <c r="E730" s="10"/>
      <c r="F730" s="9"/>
      <c r="H730" s="1"/>
      <c r="I730" s="1"/>
      <c r="J730" s="1"/>
      <c r="K730" s="1"/>
      <c r="L730" s="1"/>
    </row>
    <row r="731" spans="2:12" x14ac:dyDescent="0.3">
      <c r="B731" s="8" t="s">
        <v>166</v>
      </c>
      <c r="C731" s="9"/>
      <c r="D731" s="7" t="s">
        <v>71</v>
      </c>
      <c r="E731" s="9"/>
      <c r="F731" s="9">
        <v>-758</v>
      </c>
      <c r="H731" s="1"/>
      <c r="I731" s="1"/>
      <c r="J731" s="1"/>
      <c r="K731" s="1"/>
      <c r="L731" s="1"/>
    </row>
    <row r="732" spans="2:12" x14ac:dyDescent="0.3">
      <c r="B732" s="8" t="s">
        <v>165</v>
      </c>
      <c r="C732" s="9"/>
      <c r="D732" s="7" t="s">
        <v>71</v>
      </c>
      <c r="E732" s="9"/>
      <c r="F732" s="9">
        <v>-277</v>
      </c>
      <c r="H732" s="1"/>
      <c r="I732" s="1"/>
      <c r="J732" s="1"/>
      <c r="K732" s="1"/>
      <c r="L732" s="1"/>
    </row>
    <row r="733" spans="2:12" x14ac:dyDescent="0.3">
      <c r="B733" s="8" t="s">
        <v>164</v>
      </c>
      <c r="C733" s="9"/>
      <c r="D733" s="7" t="s">
        <v>71</v>
      </c>
      <c r="E733" s="9"/>
      <c r="F733" s="9">
        <v>-291</v>
      </c>
      <c r="H733" s="2" t="s">
        <v>41</v>
      </c>
      <c r="I733" s="1"/>
      <c r="J733" s="1"/>
      <c r="K733" s="1"/>
      <c r="L733" s="1"/>
    </row>
    <row r="734" spans="2:12" x14ac:dyDescent="0.3">
      <c r="B734" s="8" t="s">
        <v>172</v>
      </c>
      <c r="C734" s="9"/>
      <c r="D734" s="7" t="s">
        <v>71</v>
      </c>
      <c r="E734" s="9"/>
      <c r="F734" s="9">
        <v>-43</v>
      </c>
      <c r="H734" s="1"/>
      <c r="I734" s="1"/>
      <c r="J734" s="1"/>
      <c r="K734" s="1"/>
      <c r="L734" s="1"/>
    </row>
    <row r="735" spans="2:12" x14ac:dyDescent="0.3">
      <c r="B735" s="8" t="s">
        <v>171</v>
      </c>
      <c r="C735" s="9"/>
      <c r="D735" s="7" t="s">
        <v>71</v>
      </c>
      <c r="E735" s="9"/>
      <c r="F735" s="9">
        <v>-125</v>
      </c>
      <c r="H735" s="1" t="s">
        <v>82</v>
      </c>
      <c r="I735" s="1"/>
      <c r="J735" s="1"/>
      <c r="K735" s="1"/>
      <c r="L735" s="1"/>
    </row>
    <row r="736" spans="2:12" x14ac:dyDescent="0.3">
      <c r="B736" s="8" t="s">
        <v>70</v>
      </c>
      <c r="C736" s="9">
        <v>-4400</v>
      </c>
      <c r="D736" s="7" t="s">
        <v>71</v>
      </c>
      <c r="E736" s="10">
        <v>7.0000000000000007E-2</v>
      </c>
      <c r="F736" s="9">
        <f>C736*E736</f>
        <v>-308.00000000000006</v>
      </c>
      <c r="H736" s="2" t="s">
        <v>1</v>
      </c>
      <c r="I736" s="2" t="s">
        <v>2</v>
      </c>
      <c r="J736" s="1"/>
      <c r="K736" s="1"/>
      <c r="L736" s="1"/>
    </row>
    <row r="737" spans="2:12" x14ac:dyDescent="0.3">
      <c r="B737" s="5" t="s">
        <v>25</v>
      </c>
      <c r="C737" s="6"/>
      <c r="D737" s="7" t="s">
        <v>11</v>
      </c>
      <c r="E737" s="6"/>
      <c r="F737" s="6">
        <f>SUM(F727:F736)</f>
        <v>-3154.5</v>
      </c>
      <c r="H737" s="2" t="s">
        <v>3</v>
      </c>
      <c r="I737" s="2" t="s">
        <v>133</v>
      </c>
      <c r="J737" s="1"/>
      <c r="K737" s="1"/>
      <c r="L737" s="1"/>
    </row>
    <row r="738" spans="2:12" x14ac:dyDescent="0.3">
      <c r="B738" s="5" t="s">
        <v>26</v>
      </c>
      <c r="C738" s="6"/>
      <c r="D738" s="7" t="s">
        <v>11</v>
      </c>
      <c r="E738" s="6"/>
      <c r="F738" s="6">
        <f>SUM(F725,F737)</f>
        <v>9520.5</v>
      </c>
      <c r="H738" s="2" t="s">
        <v>4</v>
      </c>
      <c r="I738" s="2" t="s">
        <v>157</v>
      </c>
      <c r="J738" s="1"/>
      <c r="K738" s="1"/>
      <c r="L738" s="1"/>
    </row>
    <row r="739" spans="2:12" x14ac:dyDescent="0.3">
      <c r="B739" s="8" t="s">
        <v>11</v>
      </c>
      <c r="C739" s="9"/>
      <c r="D739" s="7" t="s">
        <v>11</v>
      </c>
      <c r="E739" s="9"/>
      <c r="F739" s="9"/>
      <c r="H739" s="2" t="s">
        <v>6</v>
      </c>
      <c r="I739" s="2" t="s">
        <v>361</v>
      </c>
      <c r="J739" s="1"/>
      <c r="K739" s="1"/>
      <c r="L739" s="1"/>
    </row>
    <row r="740" spans="2:12" x14ac:dyDescent="0.3">
      <c r="B740" s="5" t="s">
        <v>27</v>
      </c>
      <c r="C740" s="6"/>
      <c r="D740" s="7" t="s">
        <v>11</v>
      </c>
      <c r="E740" s="6"/>
      <c r="F740" s="6"/>
      <c r="H740" s="2" t="s">
        <v>7</v>
      </c>
      <c r="I740" s="2" t="s">
        <v>137</v>
      </c>
      <c r="J740" s="1"/>
      <c r="K740" s="1"/>
      <c r="L740" s="1"/>
    </row>
    <row r="741" spans="2:12" x14ac:dyDescent="0.3">
      <c r="B741" s="8" t="s">
        <v>28</v>
      </c>
      <c r="C741" s="9">
        <v>-1</v>
      </c>
      <c r="D741" s="7" t="s">
        <v>11</v>
      </c>
      <c r="E741" s="9">
        <v>725</v>
      </c>
      <c r="F741" s="9">
        <f t="shared" ref="F741:F748" si="31">C741*E741</f>
        <v>-725</v>
      </c>
      <c r="H741" s="1"/>
      <c r="I741" s="1"/>
      <c r="J741" s="1"/>
      <c r="K741" s="1"/>
      <c r="L741" s="1"/>
    </row>
    <row r="742" spans="2:12" x14ac:dyDescent="0.3">
      <c r="B742" s="8" t="s">
        <v>30</v>
      </c>
      <c r="C742" s="9">
        <v>-35</v>
      </c>
      <c r="D742" s="7" t="s">
        <v>11</v>
      </c>
      <c r="E742" s="9">
        <v>20</v>
      </c>
      <c r="F742" s="9">
        <f t="shared" si="31"/>
        <v>-700</v>
      </c>
      <c r="H742" s="3" t="s">
        <v>9</v>
      </c>
      <c r="I742" s="4" t="s">
        <v>10</v>
      </c>
      <c r="J742" s="4" t="s">
        <v>11</v>
      </c>
      <c r="K742" s="4" t="s">
        <v>12</v>
      </c>
      <c r="L742" s="4" t="s">
        <v>13</v>
      </c>
    </row>
    <row r="743" spans="2:12" x14ac:dyDescent="0.3">
      <c r="B743" s="8" t="s">
        <v>163</v>
      </c>
      <c r="C743" s="9">
        <v>-1</v>
      </c>
      <c r="D743" s="7" t="s">
        <v>11</v>
      </c>
      <c r="E743" s="9">
        <v>100</v>
      </c>
      <c r="F743" s="9">
        <f t="shared" si="31"/>
        <v>-100</v>
      </c>
      <c r="H743" s="5" t="s">
        <v>14</v>
      </c>
      <c r="I743" s="6"/>
      <c r="J743" s="7" t="s">
        <v>11</v>
      </c>
      <c r="K743" s="6"/>
      <c r="L743" s="6"/>
    </row>
    <row r="744" spans="2:12" x14ac:dyDescent="0.3">
      <c r="B744" s="8" t="s">
        <v>31</v>
      </c>
      <c r="C744" s="9">
        <v>-1</v>
      </c>
      <c r="D744" s="7" t="s">
        <v>11</v>
      </c>
      <c r="E744" s="9">
        <v>400</v>
      </c>
      <c r="F744" s="9">
        <f t="shared" si="31"/>
        <v>-400</v>
      </c>
      <c r="H744" s="8" t="s">
        <v>67</v>
      </c>
      <c r="I744" s="9">
        <v>500</v>
      </c>
      <c r="J744" s="7" t="s">
        <v>16</v>
      </c>
      <c r="K744" s="10">
        <f>Intro_input!$I$35</f>
        <v>30</v>
      </c>
      <c r="L744" s="9">
        <f>I744*K744</f>
        <v>15000</v>
      </c>
    </row>
    <row r="745" spans="2:12" x14ac:dyDescent="0.3">
      <c r="B745" s="8" t="s">
        <v>162</v>
      </c>
      <c r="C745" s="9">
        <v>-6</v>
      </c>
      <c r="D745" s="7" t="s">
        <v>11</v>
      </c>
      <c r="E745" s="9">
        <v>140</v>
      </c>
      <c r="F745" s="9">
        <f t="shared" si="31"/>
        <v>-840</v>
      </c>
      <c r="H745" s="5" t="s">
        <v>20</v>
      </c>
      <c r="I745" s="6"/>
      <c r="J745" s="7" t="s">
        <v>11</v>
      </c>
      <c r="K745" s="6"/>
      <c r="L745" s="6">
        <f>SUM(L744:L744)</f>
        <v>15000</v>
      </c>
    </row>
    <row r="746" spans="2:12" x14ac:dyDescent="0.3">
      <c r="B746" s="8" t="s">
        <v>33</v>
      </c>
      <c r="C746" s="9">
        <v>-1</v>
      </c>
      <c r="D746" s="7" t="s">
        <v>11</v>
      </c>
      <c r="E746" s="9">
        <v>980</v>
      </c>
      <c r="F746" s="9">
        <f t="shared" si="31"/>
        <v>-980</v>
      </c>
      <c r="H746" s="8" t="s">
        <v>11</v>
      </c>
      <c r="I746" s="9"/>
      <c r="J746" s="7" t="s">
        <v>11</v>
      </c>
      <c r="K746" s="9"/>
      <c r="L746" s="9"/>
    </row>
    <row r="747" spans="2:12" x14ac:dyDescent="0.3">
      <c r="B747" s="8" t="s">
        <v>94</v>
      </c>
      <c r="C747" s="9">
        <v>-1</v>
      </c>
      <c r="D747" s="7" t="s">
        <v>11</v>
      </c>
      <c r="E747" s="9">
        <v>445</v>
      </c>
      <c r="F747" s="9">
        <f t="shared" si="31"/>
        <v>-445</v>
      </c>
      <c r="H747" s="5" t="s">
        <v>21</v>
      </c>
      <c r="I747" s="6"/>
      <c r="J747" s="7" t="s">
        <v>11</v>
      </c>
      <c r="K747" s="6"/>
      <c r="L747" s="6"/>
    </row>
    <row r="748" spans="2:12" x14ac:dyDescent="0.3">
      <c r="B748" s="8" t="s">
        <v>95</v>
      </c>
      <c r="C748" s="9">
        <v>-4400</v>
      </c>
      <c r="D748" s="7" t="s">
        <v>11</v>
      </c>
      <c r="E748" s="10">
        <v>0.16</v>
      </c>
      <c r="F748" s="9">
        <f t="shared" si="31"/>
        <v>-704</v>
      </c>
      <c r="H748" s="8" t="s">
        <v>22</v>
      </c>
      <c r="I748" s="9">
        <v>-1.5</v>
      </c>
      <c r="J748" s="7" t="s">
        <v>16</v>
      </c>
      <c r="K748" s="10">
        <v>160</v>
      </c>
      <c r="L748" s="9">
        <f>I748*K748</f>
        <v>-240</v>
      </c>
    </row>
    <row r="749" spans="2:12" x14ac:dyDescent="0.3">
      <c r="B749" s="8" t="s">
        <v>38</v>
      </c>
      <c r="C749" s="9"/>
      <c r="D749" s="7" t="s">
        <v>11</v>
      </c>
      <c r="E749" s="9"/>
      <c r="F749" s="9">
        <v>-750</v>
      </c>
      <c r="H749" s="8" t="s">
        <v>168</v>
      </c>
      <c r="I749" s="9">
        <v>-2</v>
      </c>
      <c r="J749" s="7" t="s">
        <v>16</v>
      </c>
      <c r="K749" s="10">
        <f>Intro_input!$I$18</f>
        <v>16</v>
      </c>
      <c r="L749" s="9">
        <f>I749*K749</f>
        <v>-32</v>
      </c>
    </row>
    <row r="750" spans="2:12" x14ac:dyDescent="0.3">
      <c r="B750" s="5" t="s">
        <v>39</v>
      </c>
      <c r="C750" s="6"/>
      <c r="D750" s="7" t="s">
        <v>11</v>
      </c>
      <c r="E750" s="6"/>
      <c r="F750" s="6">
        <f>SUM(F741:F749)</f>
        <v>-5644</v>
      </c>
      <c r="H750" s="8" t="s">
        <v>167</v>
      </c>
      <c r="I750" s="9">
        <v>-5</v>
      </c>
      <c r="J750" s="7" t="s">
        <v>16</v>
      </c>
      <c r="K750" s="10">
        <f>Intro_input!$I$19</f>
        <v>9</v>
      </c>
      <c r="L750" s="9">
        <f>I750*K750</f>
        <v>-45</v>
      </c>
    </row>
    <row r="751" spans="2:12" x14ac:dyDescent="0.3">
      <c r="B751" s="8" t="s">
        <v>40</v>
      </c>
      <c r="C751" s="9"/>
      <c r="D751" s="7" t="s">
        <v>11</v>
      </c>
      <c r="E751" s="9"/>
      <c r="F751" s="9">
        <f>SUM(F738,F750)</f>
        <v>3876.5</v>
      </c>
      <c r="H751" s="8" t="s">
        <v>166</v>
      </c>
      <c r="I751" s="9"/>
      <c r="J751" s="7" t="s">
        <v>71</v>
      </c>
      <c r="K751" s="9"/>
      <c r="L751" s="9">
        <v>-509</v>
      </c>
    </row>
    <row r="752" spans="2:12" x14ac:dyDescent="0.3">
      <c r="B752" s="1"/>
      <c r="C752" s="1"/>
      <c r="D752" s="1"/>
      <c r="E752" s="1"/>
      <c r="F752" s="1"/>
      <c r="H752" s="8" t="s">
        <v>165</v>
      </c>
      <c r="I752" s="9"/>
      <c r="J752" s="7" t="s">
        <v>71</v>
      </c>
      <c r="K752" s="9"/>
      <c r="L752" s="9">
        <v>-110</v>
      </c>
    </row>
    <row r="753" spans="2:12" x14ac:dyDescent="0.3">
      <c r="B753" s="2" t="s">
        <v>161</v>
      </c>
      <c r="C753" s="1"/>
      <c r="D753" s="1"/>
      <c r="E753" s="1"/>
      <c r="F753" s="1"/>
      <c r="H753" s="8" t="s">
        <v>164</v>
      </c>
      <c r="I753" s="9"/>
      <c r="J753" s="7" t="s">
        <v>71</v>
      </c>
      <c r="K753" s="9"/>
      <c r="L753" s="9">
        <v>-481</v>
      </c>
    </row>
    <row r="754" spans="2:12" x14ac:dyDescent="0.3">
      <c r="B754" s="1"/>
      <c r="C754" s="1"/>
      <c r="D754" s="1"/>
      <c r="E754" s="1"/>
      <c r="F754" s="1"/>
      <c r="H754" s="8" t="s">
        <v>134</v>
      </c>
      <c r="I754" s="9">
        <v>-2</v>
      </c>
      <c r="J754" s="7" t="s">
        <v>71</v>
      </c>
      <c r="K754" s="10">
        <v>600</v>
      </c>
      <c r="L754" s="9">
        <f>I754*K754</f>
        <v>-1200</v>
      </c>
    </row>
    <row r="755" spans="2:12" x14ac:dyDescent="0.3">
      <c r="B755" s="2" t="s">
        <v>41</v>
      </c>
      <c r="C755" s="1"/>
      <c r="D755" s="1"/>
      <c r="E755" s="1"/>
      <c r="F755" s="1"/>
      <c r="H755" s="8" t="s">
        <v>171</v>
      </c>
      <c r="I755" s="9"/>
      <c r="J755" s="7" t="s">
        <v>71</v>
      </c>
      <c r="K755" s="9"/>
      <c r="L755" s="9">
        <v>-175</v>
      </c>
    </row>
    <row r="756" spans="2:12" x14ac:dyDescent="0.3">
      <c r="B756" s="1"/>
      <c r="C756" s="1"/>
      <c r="D756" s="1"/>
      <c r="E756" s="1"/>
      <c r="F756" s="1"/>
      <c r="H756" s="8" t="s">
        <v>70</v>
      </c>
      <c r="I756" s="9">
        <v>-625</v>
      </c>
      <c r="J756" s="7" t="s">
        <v>71</v>
      </c>
      <c r="K756" s="10">
        <v>0.6</v>
      </c>
      <c r="L756" s="9">
        <f>I756*K756</f>
        <v>-375</v>
      </c>
    </row>
    <row r="757" spans="2:12" x14ac:dyDescent="0.3">
      <c r="B757" s="1" t="s">
        <v>96</v>
      </c>
      <c r="C757" s="1"/>
      <c r="D757" s="1"/>
      <c r="E757" s="1"/>
      <c r="F757" s="1"/>
      <c r="H757" s="5" t="s">
        <v>25</v>
      </c>
      <c r="I757" s="6"/>
      <c r="J757" s="7" t="s">
        <v>11</v>
      </c>
      <c r="K757" s="6"/>
      <c r="L757" s="6">
        <f>SUM(L748:L756)</f>
        <v>-3167</v>
      </c>
    </row>
    <row r="758" spans="2:12" x14ac:dyDescent="0.3">
      <c r="B758" s="2" t="s">
        <v>1</v>
      </c>
      <c r="C758" s="2" t="s">
        <v>2</v>
      </c>
      <c r="D758" s="1"/>
      <c r="E758" s="1"/>
      <c r="F758" s="1"/>
      <c r="H758" s="5" t="s">
        <v>72</v>
      </c>
      <c r="I758" s="6"/>
      <c r="J758" s="7" t="s">
        <v>11</v>
      </c>
      <c r="K758" s="6"/>
      <c r="L758" s="6">
        <f>SUM(L745,L757)</f>
        <v>11833</v>
      </c>
    </row>
    <row r="759" spans="2:12" x14ac:dyDescent="0.3">
      <c r="B759" s="2" t="s">
        <v>3</v>
      </c>
      <c r="C759" s="2" t="s">
        <v>133</v>
      </c>
      <c r="D759" s="1"/>
      <c r="E759" s="1"/>
      <c r="F759" s="1"/>
      <c r="H759" s="8" t="s">
        <v>11</v>
      </c>
      <c r="I759" s="9"/>
      <c r="J759" s="7" t="s">
        <v>11</v>
      </c>
      <c r="K759" s="9"/>
      <c r="L759" s="9"/>
    </row>
    <row r="760" spans="2:12" x14ac:dyDescent="0.3">
      <c r="B760" s="2" t="s">
        <v>4</v>
      </c>
      <c r="C760" s="2" t="s">
        <v>157</v>
      </c>
      <c r="D760" s="1"/>
      <c r="E760" s="1"/>
      <c r="F760" s="1"/>
      <c r="H760" s="5" t="s">
        <v>27</v>
      </c>
      <c r="I760" s="6"/>
      <c r="J760" s="7" t="s">
        <v>11</v>
      </c>
      <c r="K760" s="6"/>
      <c r="L760" s="6"/>
    </row>
    <row r="761" spans="2:12" x14ac:dyDescent="0.3">
      <c r="B761" s="2" t="s">
        <v>6</v>
      </c>
      <c r="C761" s="2" t="s">
        <v>361</v>
      </c>
      <c r="D761" s="1"/>
      <c r="E761" s="1"/>
      <c r="F761" s="1"/>
      <c r="H761" s="8" t="s">
        <v>28</v>
      </c>
      <c r="I761" s="10">
        <v>-0.33</v>
      </c>
      <c r="J761" s="7" t="s">
        <v>11</v>
      </c>
      <c r="K761" s="9">
        <v>725</v>
      </c>
      <c r="L761" s="9">
        <f t="shared" ref="L761:L770" si="32">I761*K761</f>
        <v>-239.25</v>
      </c>
    </row>
    <row r="762" spans="2:12" x14ac:dyDescent="0.3">
      <c r="B762" s="2" t="s">
        <v>7</v>
      </c>
      <c r="C762" s="2" t="s">
        <v>8</v>
      </c>
      <c r="D762" s="1"/>
      <c r="E762" s="1"/>
      <c r="F762" s="1"/>
      <c r="H762" s="8" t="s">
        <v>135</v>
      </c>
      <c r="I762" s="10">
        <v>-0.33</v>
      </c>
      <c r="J762" s="7" t="s">
        <v>11</v>
      </c>
      <c r="K762" s="9">
        <v>200</v>
      </c>
      <c r="L762" s="9">
        <f t="shared" si="32"/>
        <v>-66</v>
      </c>
    </row>
    <row r="763" spans="2:12" x14ac:dyDescent="0.3">
      <c r="B763" s="1"/>
      <c r="C763" s="1"/>
      <c r="D763" s="1"/>
      <c r="E763" s="1"/>
      <c r="F763" s="1"/>
      <c r="H763" s="8" t="s">
        <v>73</v>
      </c>
      <c r="I763" s="10">
        <v>-0.5</v>
      </c>
      <c r="J763" s="7" t="s">
        <v>11</v>
      </c>
      <c r="K763" s="9">
        <v>350</v>
      </c>
      <c r="L763" s="9">
        <f t="shared" si="32"/>
        <v>-175</v>
      </c>
    </row>
    <row r="764" spans="2:12" x14ac:dyDescent="0.3">
      <c r="B764" s="3" t="s">
        <v>9</v>
      </c>
      <c r="C764" s="4" t="s">
        <v>10</v>
      </c>
      <c r="D764" s="4" t="s">
        <v>11</v>
      </c>
      <c r="E764" s="4" t="s">
        <v>12</v>
      </c>
      <c r="F764" s="4" t="s">
        <v>13</v>
      </c>
      <c r="H764" s="8" t="s">
        <v>91</v>
      </c>
      <c r="I764" s="10">
        <v>-0.5</v>
      </c>
      <c r="J764" s="7" t="s">
        <v>11</v>
      </c>
      <c r="K764" s="9">
        <v>175</v>
      </c>
      <c r="L764" s="9">
        <f t="shared" si="32"/>
        <v>-87.5</v>
      </c>
    </row>
    <row r="765" spans="2:12" x14ac:dyDescent="0.3">
      <c r="B765" s="1"/>
      <c r="C765" s="1"/>
      <c r="D765" s="1"/>
      <c r="E765" s="1"/>
      <c r="F765" s="1"/>
      <c r="H765" s="8" t="s">
        <v>162</v>
      </c>
      <c r="I765" s="9">
        <v>-3</v>
      </c>
      <c r="J765" s="7" t="s">
        <v>11</v>
      </c>
      <c r="K765" s="9">
        <v>140</v>
      </c>
      <c r="L765" s="9">
        <f t="shared" si="32"/>
        <v>-420</v>
      </c>
    </row>
    <row r="766" spans="2:12" x14ac:dyDescent="0.3">
      <c r="B766" s="2" t="s">
        <v>173</v>
      </c>
      <c r="C766" s="1"/>
      <c r="D766" s="1"/>
      <c r="E766" s="1"/>
      <c r="F766" s="1"/>
      <c r="H766" s="8" t="s">
        <v>93</v>
      </c>
      <c r="I766" s="9">
        <v>-1</v>
      </c>
      <c r="J766" s="7" t="s">
        <v>11</v>
      </c>
      <c r="K766" s="9">
        <v>329</v>
      </c>
      <c r="L766" s="9">
        <f t="shared" si="32"/>
        <v>-329</v>
      </c>
    </row>
    <row r="767" spans="2:12" x14ac:dyDescent="0.3">
      <c r="B767" s="1"/>
      <c r="C767" s="1"/>
      <c r="D767" s="1"/>
      <c r="E767" s="1"/>
      <c r="F767" s="1"/>
      <c r="H767" s="8" t="s">
        <v>33</v>
      </c>
      <c r="I767" s="9">
        <v>-1</v>
      </c>
      <c r="J767" s="7" t="s">
        <v>11</v>
      </c>
      <c r="K767" s="9">
        <v>921</v>
      </c>
      <c r="L767" s="9">
        <f t="shared" si="32"/>
        <v>-921</v>
      </c>
    </row>
    <row r="768" spans="2:12" x14ac:dyDescent="0.3">
      <c r="B768" s="2" t="s">
        <v>41</v>
      </c>
      <c r="C768" s="1"/>
      <c r="D768" s="1"/>
      <c r="E768" s="1"/>
      <c r="F768" s="1"/>
      <c r="H768" s="8" t="s">
        <v>74</v>
      </c>
      <c r="I768" s="9">
        <v>-1</v>
      </c>
      <c r="J768" s="7" t="s">
        <v>11</v>
      </c>
      <c r="K768" s="9">
        <v>260</v>
      </c>
      <c r="L768" s="9">
        <f t="shared" si="32"/>
        <v>-260</v>
      </c>
    </row>
    <row r="769" spans="2:12" x14ac:dyDescent="0.3">
      <c r="B769" s="1"/>
      <c r="C769" s="1"/>
      <c r="D769" s="1"/>
      <c r="E769" s="1"/>
      <c r="F769" s="1"/>
      <c r="H769" s="8" t="s">
        <v>75</v>
      </c>
      <c r="I769" s="9">
        <v>-670</v>
      </c>
      <c r="J769" s="7" t="s">
        <v>11</v>
      </c>
      <c r="K769" s="10">
        <v>0.28000000000000003</v>
      </c>
      <c r="L769" s="9">
        <f t="shared" si="32"/>
        <v>-187.60000000000002</v>
      </c>
    </row>
    <row r="770" spans="2:12" x14ac:dyDescent="0.3">
      <c r="B770" s="1" t="s">
        <v>98</v>
      </c>
      <c r="C770" s="1"/>
      <c r="D770" s="1"/>
      <c r="E770" s="1"/>
      <c r="F770" s="1"/>
      <c r="H770" s="8" t="s">
        <v>176</v>
      </c>
      <c r="I770" s="9">
        <v>-1</v>
      </c>
      <c r="J770" s="7" t="s">
        <v>11</v>
      </c>
      <c r="K770" s="9">
        <v>250</v>
      </c>
      <c r="L770" s="9">
        <f t="shared" si="32"/>
        <v>-250</v>
      </c>
    </row>
    <row r="771" spans="2:12" x14ac:dyDescent="0.3">
      <c r="B771" s="2" t="s">
        <v>1</v>
      </c>
      <c r="C771" s="2" t="s">
        <v>2</v>
      </c>
      <c r="D771" s="1"/>
      <c r="E771" s="1"/>
      <c r="F771" s="1"/>
      <c r="H771" s="8" t="s">
        <v>38</v>
      </c>
      <c r="I771" s="9"/>
      <c r="J771" s="7" t="s">
        <v>11</v>
      </c>
      <c r="K771" s="9"/>
      <c r="L771" s="9">
        <v>-750</v>
      </c>
    </row>
    <row r="772" spans="2:12" x14ac:dyDescent="0.3">
      <c r="B772" s="2" t="s">
        <v>3</v>
      </c>
      <c r="C772" s="2" t="s">
        <v>133</v>
      </c>
      <c r="D772" s="1"/>
      <c r="E772" s="1"/>
      <c r="F772" s="1"/>
      <c r="H772" s="5" t="s">
        <v>39</v>
      </c>
      <c r="I772" s="6"/>
      <c r="J772" s="7" t="s">
        <v>11</v>
      </c>
      <c r="K772" s="6"/>
      <c r="L772" s="6">
        <f>SUM(L761:L771)</f>
        <v>-3685.35</v>
      </c>
    </row>
    <row r="773" spans="2:12" x14ac:dyDescent="0.3">
      <c r="B773" s="2" t="s">
        <v>4</v>
      </c>
      <c r="C773" s="2" t="s">
        <v>157</v>
      </c>
      <c r="D773" s="1"/>
      <c r="E773" s="1"/>
      <c r="F773" s="1"/>
      <c r="H773" s="8" t="s">
        <v>40</v>
      </c>
      <c r="I773" s="9"/>
      <c r="J773" s="7" t="s">
        <v>11</v>
      </c>
      <c r="K773" s="9"/>
      <c r="L773" s="9">
        <f>SUM(L758,L772)</f>
        <v>8147.65</v>
      </c>
    </row>
    <row r="774" spans="2:12" x14ac:dyDescent="0.3">
      <c r="B774" s="2" t="s">
        <v>6</v>
      </c>
      <c r="C774" s="2" t="s">
        <v>361</v>
      </c>
      <c r="D774" s="1"/>
      <c r="E774" s="1"/>
      <c r="F774" s="1"/>
      <c r="H774" s="1"/>
      <c r="I774" s="1"/>
      <c r="J774" s="1"/>
      <c r="K774" s="1"/>
      <c r="L774" s="1"/>
    </row>
    <row r="775" spans="2:12" x14ac:dyDescent="0.3">
      <c r="B775" s="2" t="s">
        <v>7</v>
      </c>
      <c r="C775" s="2" t="s">
        <v>8</v>
      </c>
      <c r="D775" s="1"/>
      <c r="E775" s="1"/>
      <c r="F775" s="1"/>
      <c r="H775" s="1"/>
      <c r="I775" s="1"/>
      <c r="J775" s="1"/>
      <c r="K775" s="1"/>
      <c r="L775" s="1"/>
    </row>
    <row r="776" spans="2:12" x14ac:dyDescent="0.3">
      <c r="B776" s="1"/>
      <c r="C776" s="1"/>
      <c r="D776" s="1"/>
      <c r="E776" s="1"/>
      <c r="F776" s="1"/>
      <c r="H776" s="1"/>
      <c r="I776" s="1"/>
      <c r="J776" s="1"/>
      <c r="K776" s="1"/>
      <c r="L776" s="1"/>
    </row>
    <row r="777" spans="2:12" x14ac:dyDescent="0.3">
      <c r="B777" s="3" t="s">
        <v>9</v>
      </c>
      <c r="C777" s="4" t="s">
        <v>10</v>
      </c>
      <c r="D777" s="4" t="s">
        <v>11</v>
      </c>
      <c r="E777" s="4" t="s">
        <v>12</v>
      </c>
      <c r="F777" s="4" t="s">
        <v>13</v>
      </c>
      <c r="H777" s="2" t="s">
        <v>41</v>
      </c>
      <c r="I777" s="1"/>
      <c r="J777" s="1"/>
      <c r="K777" s="1"/>
      <c r="L777" s="1"/>
    </row>
    <row r="778" spans="2:12" x14ac:dyDescent="0.3">
      <c r="B778" s="1"/>
      <c r="C778" s="1"/>
      <c r="D778" s="1"/>
      <c r="E778" s="1"/>
      <c r="F778" s="1"/>
      <c r="H778" s="1"/>
      <c r="I778" s="1"/>
      <c r="J778" s="1"/>
      <c r="K778" s="1"/>
      <c r="L778" s="1"/>
    </row>
    <row r="779" spans="2:12" x14ac:dyDescent="0.3">
      <c r="B779" s="2" t="s">
        <v>170</v>
      </c>
      <c r="C779" s="1"/>
      <c r="D779" s="1"/>
      <c r="E779" s="1"/>
      <c r="F779" s="1"/>
      <c r="H779" s="1" t="s">
        <v>84</v>
      </c>
      <c r="I779" s="1"/>
      <c r="J779" s="1"/>
      <c r="K779" s="1"/>
      <c r="L779" s="1"/>
    </row>
    <row r="780" spans="2:12" x14ac:dyDescent="0.3">
      <c r="B780" s="1"/>
      <c r="C780" s="1"/>
      <c r="D780" s="1"/>
      <c r="E780" s="1"/>
      <c r="F780" s="1"/>
      <c r="H780" s="2" t="s">
        <v>1</v>
      </c>
      <c r="I780" s="2" t="s">
        <v>2</v>
      </c>
      <c r="J780" s="1"/>
      <c r="K780" s="1"/>
      <c r="L780" s="1"/>
    </row>
    <row r="781" spans="2:12" x14ac:dyDescent="0.3">
      <c r="B781" s="2" t="s">
        <v>41</v>
      </c>
      <c r="C781" s="1"/>
      <c r="D781" s="1"/>
      <c r="E781" s="1"/>
      <c r="F781" s="1"/>
      <c r="H781" s="2" t="s">
        <v>3</v>
      </c>
      <c r="I781" s="2" t="s">
        <v>133</v>
      </c>
      <c r="J781" s="1"/>
      <c r="K781" s="1"/>
      <c r="L781" s="1"/>
    </row>
    <row r="782" spans="2:12" x14ac:dyDescent="0.3">
      <c r="B782" s="1"/>
      <c r="C782" s="1"/>
      <c r="D782" s="1"/>
      <c r="E782" s="1"/>
      <c r="F782" s="1"/>
      <c r="H782" s="2" t="s">
        <v>4</v>
      </c>
      <c r="I782" s="2" t="s">
        <v>157</v>
      </c>
      <c r="J782" s="1"/>
      <c r="K782" s="1"/>
      <c r="L782" s="1"/>
    </row>
    <row r="783" spans="2:12" x14ac:dyDescent="0.3">
      <c r="B783" s="1" t="s">
        <v>100</v>
      </c>
      <c r="C783" s="1"/>
      <c r="D783" s="1"/>
      <c r="E783" s="1"/>
      <c r="F783" s="1"/>
      <c r="H783" s="2" t="s">
        <v>6</v>
      </c>
      <c r="I783" s="2" t="s">
        <v>361</v>
      </c>
      <c r="J783" s="1"/>
      <c r="K783" s="1"/>
      <c r="L783" s="1"/>
    </row>
    <row r="784" spans="2:12" x14ac:dyDescent="0.3">
      <c r="B784" s="2" t="s">
        <v>1</v>
      </c>
      <c r="C784" s="2" t="s">
        <v>2</v>
      </c>
      <c r="D784" s="1"/>
      <c r="E784" s="1"/>
      <c r="F784" s="1"/>
      <c r="H784" s="2" t="s">
        <v>7</v>
      </c>
      <c r="I784" s="2" t="s">
        <v>137</v>
      </c>
      <c r="J784" s="1"/>
      <c r="K784" s="1"/>
      <c r="L784" s="1"/>
    </row>
    <row r="785" spans="2:12" x14ac:dyDescent="0.3">
      <c r="B785" s="2" t="s">
        <v>3</v>
      </c>
      <c r="C785" s="2" t="s">
        <v>133</v>
      </c>
      <c r="D785" s="1"/>
      <c r="E785" s="1"/>
      <c r="F785" s="1"/>
      <c r="H785" s="1"/>
      <c r="I785" s="1"/>
      <c r="J785" s="1"/>
      <c r="K785" s="1"/>
      <c r="L785" s="1"/>
    </row>
    <row r="786" spans="2:12" x14ac:dyDescent="0.3">
      <c r="B786" s="2" t="s">
        <v>4</v>
      </c>
      <c r="C786" s="2" t="s">
        <v>157</v>
      </c>
      <c r="D786" s="1"/>
      <c r="E786" s="1"/>
      <c r="F786" s="1"/>
      <c r="H786" s="3" t="s">
        <v>9</v>
      </c>
      <c r="I786" s="4" t="s">
        <v>10</v>
      </c>
      <c r="J786" s="4" t="s">
        <v>11</v>
      </c>
      <c r="K786" s="4" t="s">
        <v>12</v>
      </c>
      <c r="L786" s="4" t="s">
        <v>13</v>
      </c>
    </row>
    <row r="787" spans="2:12" x14ac:dyDescent="0.3">
      <c r="B787" s="2" t="s">
        <v>6</v>
      </c>
      <c r="C787" s="2" t="s">
        <v>361</v>
      </c>
      <c r="D787" s="1"/>
      <c r="E787" s="1"/>
      <c r="F787" s="1"/>
      <c r="H787" s="5" t="s">
        <v>14</v>
      </c>
      <c r="I787" s="6"/>
      <c r="J787" s="7" t="s">
        <v>11</v>
      </c>
      <c r="K787" s="6"/>
      <c r="L787" s="6"/>
    </row>
    <row r="788" spans="2:12" x14ac:dyDescent="0.3">
      <c r="B788" s="2" t="s">
        <v>7</v>
      </c>
      <c r="C788" s="2" t="s">
        <v>8</v>
      </c>
      <c r="D788" s="1"/>
      <c r="E788" s="1"/>
      <c r="F788" s="1"/>
      <c r="H788" s="8" t="s">
        <v>67</v>
      </c>
      <c r="I788" s="9">
        <v>500</v>
      </c>
      <c r="J788" s="7" t="s">
        <v>16</v>
      </c>
      <c r="K788" s="10">
        <v>30</v>
      </c>
      <c r="L788" s="9">
        <f>I788*K788</f>
        <v>15000</v>
      </c>
    </row>
    <row r="789" spans="2:12" x14ac:dyDescent="0.3">
      <c r="B789" s="1"/>
      <c r="C789" s="1"/>
      <c r="D789" s="1"/>
      <c r="E789" s="1"/>
      <c r="F789" s="1"/>
      <c r="H789" s="5" t="s">
        <v>20</v>
      </c>
      <c r="I789" s="6"/>
      <c r="J789" s="7" t="s">
        <v>11</v>
      </c>
      <c r="K789" s="6"/>
      <c r="L789" s="6">
        <f>SUM(L788:L788)</f>
        <v>15000</v>
      </c>
    </row>
    <row r="790" spans="2:12" x14ac:dyDescent="0.3">
      <c r="B790" s="3" t="s">
        <v>9</v>
      </c>
      <c r="C790" s="4" t="s">
        <v>10</v>
      </c>
      <c r="D790" s="4" t="s">
        <v>11</v>
      </c>
      <c r="E790" s="4" t="s">
        <v>12</v>
      </c>
      <c r="F790" s="4" t="s">
        <v>13</v>
      </c>
      <c r="H790" s="8" t="s">
        <v>11</v>
      </c>
      <c r="I790" s="9"/>
      <c r="J790" s="7" t="s">
        <v>11</v>
      </c>
      <c r="K790" s="9"/>
      <c r="L790" s="9"/>
    </row>
    <row r="791" spans="2:12" x14ac:dyDescent="0.3">
      <c r="B791" s="1"/>
      <c r="C791" s="1"/>
      <c r="D791" s="1"/>
      <c r="E791" s="1"/>
      <c r="F791" s="1"/>
      <c r="H791" s="5" t="s">
        <v>21</v>
      </c>
      <c r="I791" s="6"/>
      <c r="J791" s="7" t="s">
        <v>11</v>
      </c>
      <c r="K791" s="6"/>
      <c r="L791" s="6"/>
    </row>
    <row r="792" spans="2:12" x14ac:dyDescent="0.3">
      <c r="B792" s="2" t="s">
        <v>169</v>
      </c>
      <c r="C792" s="1"/>
      <c r="D792" s="1"/>
      <c r="E792" s="1"/>
      <c r="F792" s="1"/>
      <c r="H792" s="8" t="s">
        <v>22</v>
      </c>
      <c r="I792" s="9">
        <v>-1.5</v>
      </c>
      <c r="J792" s="7" t="s">
        <v>16</v>
      </c>
      <c r="K792" s="10">
        <v>160</v>
      </c>
      <c r="L792" s="9">
        <f>I792*K792</f>
        <v>-240</v>
      </c>
    </row>
    <row r="793" spans="2:12" x14ac:dyDescent="0.3">
      <c r="B793" s="1"/>
      <c r="C793" s="1"/>
      <c r="D793" s="1"/>
      <c r="E793" s="1"/>
      <c r="F793" s="1"/>
      <c r="H793" s="8" t="s">
        <v>168</v>
      </c>
      <c r="I793" s="9">
        <v>-2</v>
      </c>
      <c r="J793" s="7" t="s">
        <v>16</v>
      </c>
      <c r="K793" s="10">
        <f>Intro_input!$I$18</f>
        <v>16</v>
      </c>
      <c r="L793" s="9">
        <f>I793*K793</f>
        <v>-32</v>
      </c>
    </row>
    <row r="794" spans="2:12" x14ac:dyDescent="0.3">
      <c r="B794" s="2" t="s">
        <v>41</v>
      </c>
      <c r="C794" s="1"/>
      <c r="D794" s="1"/>
      <c r="E794" s="1"/>
      <c r="F794" s="1"/>
      <c r="H794" s="8" t="s">
        <v>167</v>
      </c>
      <c r="I794" s="9">
        <v>-5</v>
      </c>
      <c r="J794" s="7" t="s">
        <v>16</v>
      </c>
      <c r="K794" s="10">
        <f>Intro_input!$I$19</f>
        <v>9</v>
      </c>
      <c r="L794" s="9">
        <f>I794*K794</f>
        <v>-45</v>
      </c>
    </row>
    <row r="795" spans="2:12" x14ac:dyDescent="0.3">
      <c r="B795" s="1"/>
      <c r="C795" s="1"/>
      <c r="D795" s="1"/>
      <c r="E795" s="1"/>
      <c r="F795" s="1"/>
      <c r="H795" s="8" t="s">
        <v>166</v>
      </c>
      <c r="I795" s="9"/>
      <c r="J795" s="7" t="s">
        <v>71</v>
      </c>
      <c r="K795" s="9"/>
      <c r="L795" s="9">
        <v>-509</v>
      </c>
    </row>
    <row r="796" spans="2:12" x14ac:dyDescent="0.3">
      <c r="B796" s="1" t="s">
        <v>102</v>
      </c>
      <c r="C796" s="1"/>
      <c r="D796" s="1"/>
      <c r="E796" s="1"/>
      <c r="F796" s="1"/>
      <c r="H796" s="8" t="s">
        <v>165</v>
      </c>
      <c r="I796" s="9"/>
      <c r="J796" s="7" t="s">
        <v>71</v>
      </c>
      <c r="K796" s="9"/>
      <c r="L796" s="9">
        <v>-110</v>
      </c>
    </row>
    <row r="797" spans="2:12" x14ac:dyDescent="0.3">
      <c r="B797" s="2" t="s">
        <v>1</v>
      </c>
      <c r="C797" s="2" t="s">
        <v>2</v>
      </c>
      <c r="D797" s="1"/>
      <c r="E797" s="1"/>
      <c r="F797" s="1"/>
      <c r="H797" s="8" t="s">
        <v>164</v>
      </c>
      <c r="I797" s="9"/>
      <c r="J797" s="7" t="s">
        <v>71</v>
      </c>
      <c r="K797" s="9"/>
      <c r="L797" s="9">
        <v>-481</v>
      </c>
    </row>
    <row r="798" spans="2:12" x14ac:dyDescent="0.3">
      <c r="B798" s="2" t="s">
        <v>3</v>
      </c>
      <c r="C798" s="2" t="s">
        <v>133</v>
      </c>
      <c r="D798" s="1"/>
      <c r="E798" s="1"/>
      <c r="F798" s="1"/>
      <c r="H798" s="8" t="s">
        <v>134</v>
      </c>
      <c r="I798" s="9">
        <v>-2</v>
      </c>
      <c r="J798" s="7" t="s">
        <v>71</v>
      </c>
      <c r="K798" s="10">
        <v>600</v>
      </c>
      <c r="L798" s="9">
        <f>I798*K798</f>
        <v>-1200</v>
      </c>
    </row>
    <row r="799" spans="2:12" x14ac:dyDescent="0.3">
      <c r="B799" s="2" t="s">
        <v>4</v>
      </c>
      <c r="C799" s="2" t="s">
        <v>157</v>
      </c>
      <c r="D799" s="1"/>
      <c r="E799" s="1"/>
      <c r="F799" s="1"/>
      <c r="H799" s="8" t="s">
        <v>171</v>
      </c>
      <c r="I799" s="9"/>
      <c r="J799" s="7" t="s">
        <v>71</v>
      </c>
      <c r="K799" s="9"/>
      <c r="L799" s="9">
        <v>-175</v>
      </c>
    </row>
    <row r="800" spans="2:12" x14ac:dyDescent="0.3">
      <c r="B800" s="2" t="s">
        <v>6</v>
      </c>
      <c r="C800" s="2" t="s">
        <v>361</v>
      </c>
      <c r="D800" s="1"/>
      <c r="E800" s="1"/>
      <c r="F800" s="1"/>
      <c r="H800" s="8" t="s">
        <v>70</v>
      </c>
      <c r="I800" s="9">
        <v>-625</v>
      </c>
      <c r="J800" s="7" t="s">
        <v>71</v>
      </c>
      <c r="K800" s="10">
        <v>0.6</v>
      </c>
      <c r="L800" s="9">
        <f>I800*K800</f>
        <v>-375</v>
      </c>
    </row>
    <row r="801" spans="2:12" x14ac:dyDescent="0.3">
      <c r="B801" s="2" t="s">
        <v>7</v>
      </c>
      <c r="C801" s="2" t="s">
        <v>8</v>
      </c>
      <c r="D801" s="1"/>
      <c r="E801" s="1"/>
      <c r="F801" s="1"/>
      <c r="H801" s="5" t="s">
        <v>25</v>
      </c>
      <c r="I801" s="6"/>
      <c r="J801" s="7" t="s">
        <v>11</v>
      </c>
      <c r="K801" s="6"/>
      <c r="L801" s="6">
        <f>SUM(L792:L800)</f>
        <v>-3167</v>
      </c>
    </row>
    <row r="802" spans="2:12" x14ac:dyDescent="0.3">
      <c r="B802" s="1"/>
      <c r="C802" s="1"/>
      <c r="D802" s="1"/>
      <c r="E802" s="1"/>
      <c r="F802" s="1"/>
      <c r="H802" s="5" t="s">
        <v>72</v>
      </c>
      <c r="I802" s="6"/>
      <c r="J802" s="7" t="s">
        <v>11</v>
      </c>
      <c r="K802" s="6"/>
      <c r="L802" s="6">
        <f>SUM(L789,L801)</f>
        <v>11833</v>
      </c>
    </row>
    <row r="803" spans="2:12" x14ac:dyDescent="0.3">
      <c r="B803" s="3" t="s">
        <v>9</v>
      </c>
      <c r="C803" s="4" t="s">
        <v>10</v>
      </c>
      <c r="D803" s="4" t="s">
        <v>11</v>
      </c>
      <c r="E803" s="4" t="s">
        <v>12</v>
      </c>
      <c r="F803" s="4" t="s">
        <v>13</v>
      </c>
      <c r="H803" s="8" t="s">
        <v>11</v>
      </c>
      <c r="I803" s="9"/>
      <c r="J803" s="7" t="s">
        <v>11</v>
      </c>
      <c r="K803" s="9"/>
      <c r="L803" s="9"/>
    </row>
    <row r="804" spans="2:12" x14ac:dyDescent="0.3">
      <c r="B804" s="1"/>
      <c r="C804" s="1"/>
      <c r="D804" s="1"/>
      <c r="E804" s="1"/>
      <c r="F804" s="1"/>
      <c r="H804" s="5" t="s">
        <v>27</v>
      </c>
      <c r="I804" s="6"/>
      <c r="J804" s="7" t="s">
        <v>11</v>
      </c>
      <c r="K804" s="6"/>
      <c r="L804" s="6"/>
    </row>
    <row r="805" spans="2:12" x14ac:dyDescent="0.3">
      <c r="B805" s="2" t="s">
        <v>334</v>
      </c>
      <c r="C805" s="1"/>
      <c r="D805" s="1"/>
      <c r="E805" s="1"/>
      <c r="F805" s="1"/>
      <c r="H805" s="8" t="s">
        <v>28</v>
      </c>
      <c r="I805" s="10">
        <v>-0.5</v>
      </c>
      <c r="J805" s="7" t="s">
        <v>11</v>
      </c>
      <c r="K805" s="9">
        <v>725</v>
      </c>
      <c r="L805" s="9">
        <f t="shared" ref="L805:L814" si="33">I805*K805</f>
        <v>-362.5</v>
      </c>
    </row>
    <row r="806" spans="2:12" x14ac:dyDescent="0.3">
      <c r="B806" s="1"/>
      <c r="C806" s="1"/>
      <c r="D806" s="1"/>
      <c r="E806" s="1"/>
      <c r="F806" s="1"/>
      <c r="H806" s="8" t="s">
        <v>135</v>
      </c>
      <c r="I806" s="10">
        <v>-0.5</v>
      </c>
      <c r="J806" s="7" t="s">
        <v>11</v>
      </c>
      <c r="K806" s="9">
        <v>200</v>
      </c>
      <c r="L806" s="9">
        <f t="shared" si="33"/>
        <v>-100</v>
      </c>
    </row>
    <row r="807" spans="2:12" x14ac:dyDescent="0.3">
      <c r="B807" s="2" t="s">
        <v>41</v>
      </c>
      <c r="C807" s="1"/>
      <c r="D807" s="1"/>
      <c r="E807" s="1"/>
      <c r="F807" s="1"/>
      <c r="H807" s="8" t="s">
        <v>73</v>
      </c>
      <c r="I807" s="10">
        <v>-0.5</v>
      </c>
      <c r="J807" s="7" t="s">
        <v>11</v>
      </c>
      <c r="K807" s="9">
        <v>350</v>
      </c>
      <c r="L807" s="9">
        <f t="shared" si="33"/>
        <v>-175</v>
      </c>
    </row>
    <row r="808" spans="2:12" x14ac:dyDescent="0.3">
      <c r="B808" s="1"/>
      <c r="C808" s="1"/>
      <c r="D808" s="1"/>
      <c r="E808" s="1"/>
      <c r="F808" s="1"/>
      <c r="H808" s="8" t="s">
        <v>91</v>
      </c>
      <c r="I808" s="10">
        <v>-0.5</v>
      </c>
      <c r="J808" s="7" t="s">
        <v>11</v>
      </c>
      <c r="K808" s="9">
        <v>175</v>
      </c>
      <c r="L808" s="9">
        <f t="shared" si="33"/>
        <v>-87.5</v>
      </c>
    </row>
    <row r="809" spans="2:12" x14ac:dyDescent="0.3">
      <c r="B809" s="1" t="s">
        <v>116</v>
      </c>
      <c r="C809" s="1"/>
      <c r="D809" s="1"/>
      <c r="E809" s="1"/>
      <c r="F809" s="1"/>
      <c r="H809" s="8" t="s">
        <v>162</v>
      </c>
      <c r="I809" s="9">
        <v>-4</v>
      </c>
      <c r="J809" s="7" t="s">
        <v>11</v>
      </c>
      <c r="K809" s="9">
        <v>140</v>
      </c>
      <c r="L809" s="9">
        <f t="shared" si="33"/>
        <v>-560</v>
      </c>
    </row>
    <row r="810" spans="2:12" x14ac:dyDescent="0.3">
      <c r="B810" s="2" t="s">
        <v>1</v>
      </c>
      <c r="C810" s="2" t="s">
        <v>2</v>
      </c>
      <c r="D810" s="1"/>
      <c r="E810" s="1"/>
      <c r="F810" s="1"/>
      <c r="H810" s="8" t="s">
        <v>93</v>
      </c>
      <c r="I810" s="9">
        <v>-1</v>
      </c>
      <c r="J810" s="7" t="s">
        <v>11</v>
      </c>
      <c r="K810" s="9">
        <v>329</v>
      </c>
      <c r="L810" s="9">
        <f t="shared" si="33"/>
        <v>-329</v>
      </c>
    </row>
    <row r="811" spans="2:12" x14ac:dyDescent="0.3">
      <c r="B811" s="2" t="s">
        <v>3</v>
      </c>
      <c r="C811" s="2" t="s">
        <v>133</v>
      </c>
      <c r="D811" s="1"/>
      <c r="E811" s="1"/>
      <c r="F811" s="1"/>
      <c r="H811" s="8" t="s">
        <v>33</v>
      </c>
      <c r="I811" s="9">
        <v>-1</v>
      </c>
      <c r="J811" s="7" t="s">
        <v>11</v>
      </c>
      <c r="K811" s="9">
        <v>921</v>
      </c>
      <c r="L811" s="9">
        <f t="shared" si="33"/>
        <v>-921</v>
      </c>
    </row>
    <row r="812" spans="2:12" x14ac:dyDescent="0.3">
      <c r="B812" s="2" t="s">
        <v>4</v>
      </c>
      <c r="C812" s="2" t="s">
        <v>157</v>
      </c>
      <c r="D812" s="1"/>
      <c r="E812" s="1"/>
      <c r="F812" s="1"/>
      <c r="H812" s="8" t="s">
        <v>74</v>
      </c>
      <c r="I812" s="9">
        <v>-1</v>
      </c>
      <c r="J812" s="7" t="s">
        <v>11</v>
      </c>
      <c r="K812" s="9">
        <v>260</v>
      </c>
      <c r="L812" s="9">
        <f t="shared" si="33"/>
        <v>-260</v>
      </c>
    </row>
    <row r="813" spans="2:12" x14ac:dyDescent="0.3">
      <c r="B813" s="2" t="s">
        <v>6</v>
      </c>
      <c r="C813" s="2" t="s">
        <v>361</v>
      </c>
      <c r="D813" s="1"/>
      <c r="E813" s="1"/>
      <c r="F813" s="1"/>
      <c r="H813" s="8" t="s">
        <v>75</v>
      </c>
      <c r="I813" s="9">
        <v>-670</v>
      </c>
      <c r="J813" s="7" t="s">
        <v>11</v>
      </c>
      <c r="K813" s="10">
        <v>0.28000000000000003</v>
      </c>
      <c r="L813" s="9">
        <f t="shared" si="33"/>
        <v>-187.60000000000002</v>
      </c>
    </row>
    <row r="814" spans="2:12" x14ac:dyDescent="0.3">
      <c r="B814" s="2" t="s">
        <v>7</v>
      </c>
      <c r="C814" s="2" t="s">
        <v>8</v>
      </c>
      <c r="D814" s="1"/>
      <c r="E814" s="1"/>
      <c r="F814" s="1"/>
      <c r="H814" s="8" t="s">
        <v>176</v>
      </c>
      <c r="I814" s="9">
        <v>-2</v>
      </c>
      <c r="J814" s="7" t="s">
        <v>11</v>
      </c>
      <c r="K814" s="9">
        <v>250</v>
      </c>
      <c r="L814" s="9">
        <f t="shared" si="33"/>
        <v>-500</v>
      </c>
    </row>
    <row r="815" spans="2:12" x14ac:dyDescent="0.3">
      <c r="B815" s="1"/>
      <c r="C815" s="1"/>
      <c r="D815" s="1"/>
      <c r="E815" s="1"/>
      <c r="F815" s="1"/>
      <c r="H815" s="8" t="s">
        <v>38</v>
      </c>
      <c r="I815" s="9"/>
      <c r="J815" s="7" t="s">
        <v>11</v>
      </c>
      <c r="K815" s="9"/>
      <c r="L815" s="9">
        <v>-750</v>
      </c>
    </row>
    <row r="816" spans="2:12" x14ac:dyDescent="0.3">
      <c r="B816" s="3" t="s">
        <v>9</v>
      </c>
      <c r="C816" s="4" t="s">
        <v>10</v>
      </c>
      <c r="D816" s="4" t="s">
        <v>11</v>
      </c>
      <c r="E816" s="4" t="s">
        <v>12</v>
      </c>
      <c r="F816" s="4" t="s">
        <v>13</v>
      </c>
      <c r="H816" s="5" t="s">
        <v>39</v>
      </c>
      <c r="I816" s="6"/>
      <c r="J816" s="7" t="s">
        <v>11</v>
      </c>
      <c r="K816" s="6"/>
      <c r="L816" s="6">
        <f>SUM(L805:L815)</f>
        <v>-4232.6000000000004</v>
      </c>
    </row>
    <row r="817" spans="2:12" x14ac:dyDescent="0.3">
      <c r="B817" s="1"/>
      <c r="C817" s="1"/>
      <c r="D817" s="1"/>
      <c r="E817" s="1"/>
      <c r="F817" s="1"/>
      <c r="H817" s="8" t="s">
        <v>40</v>
      </c>
      <c r="I817" s="9"/>
      <c r="J817" s="7" t="s">
        <v>11</v>
      </c>
      <c r="K817" s="9"/>
      <c r="L817" s="9">
        <f>SUM(L802,L816)</f>
        <v>7600.4</v>
      </c>
    </row>
    <row r="818" spans="2:12" x14ac:dyDescent="0.3">
      <c r="B818" s="2" t="s">
        <v>334</v>
      </c>
      <c r="C818" s="1"/>
      <c r="D818" s="1"/>
      <c r="E818" s="1"/>
      <c r="F818" s="1"/>
      <c r="H818" s="1"/>
      <c r="I818" s="1"/>
      <c r="J818" s="1"/>
      <c r="K818" s="1"/>
      <c r="L818" s="1"/>
    </row>
    <row r="819" spans="2:12" x14ac:dyDescent="0.3">
      <c r="B819" s="1"/>
      <c r="C819" s="1"/>
      <c r="D819" s="1"/>
      <c r="E819" s="1"/>
      <c r="F819" s="1"/>
      <c r="H819" s="2" t="s">
        <v>335</v>
      </c>
      <c r="I819" s="1"/>
      <c r="J819" s="1"/>
      <c r="K819" s="1"/>
      <c r="L819" s="1"/>
    </row>
    <row r="820" spans="2:12" x14ac:dyDescent="0.3">
      <c r="B820" s="2" t="s">
        <v>41</v>
      </c>
      <c r="C820" s="1"/>
      <c r="D820" s="1"/>
      <c r="E820" s="1"/>
      <c r="F820" s="1"/>
      <c r="H820" s="1"/>
      <c r="I820" s="1"/>
      <c r="J820" s="1"/>
      <c r="K820" s="1"/>
      <c r="L820" s="1"/>
    </row>
    <row r="821" spans="2:12" x14ac:dyDescent="0.3">
      <c r="B821" s="1"/>
      <c r="C821" s="1"/>
      <c r="D821" s="1"/>
      <c r="E821" s="1"/>
      <c r="F821" s="1"/>
      <c r="H821" s="2" t="s">
        <v>41</v>
      </c>
      <c r="I821" s="1"/>
      <c r="J821" s="1"/>
      <c r="K821" s="1"/>
      <c r="L821" s="1"/>
    </row>
    <row r="822" spans="2:12" x14ac:dyDescent="0.3">
      <c r="B822" s="1" t="s">
        <v>119</v>
      </c>
      <c r="C822" s="1"/>
      <c r="D822" s="1"/>
      <c r="E822" s="1"/>
      <c r="F822" s="1"/>
      <c r="H822" s="1"/>
      <c r="I822" s="1"/>
      <c r="J822" s="1"/>
      <c r="K822" s="1"/>
      <c r="L822" s="1"/>
    </row>
    <row r="823" spans="2:12" x14ac:dyDescent="0.3">
      <c r="B823" s="2" t="s">
        <v>1</v>
      </c>
      <c r="C823" s="2" t="s">
        <v>2</v>
      </c>
      <c r="D823" s="1"/>
      <c r="E823" s="1"/>
      <c r="F823" s="1"/>
      <c r="H823" s="1" t="s">
        <v>86</v>
      </c>
      <c r="I823" s="1"/>
      <c r="J823" s="1"/>
      <c r="K823" s="1"/>
      <c r="L823" s="1"/>
    </row>
    <row r="824" spans="2:12" x14ac:dyDescent="0.3">
      <c r="B824" s="2" t="s">
        <v>3</v>
      </c>
      <c r="C824" s="2" t="s">
        <v>133</v>
      </c>
      <c r="D824" s="1"/>
      <c r="E824" s="1"/>
      <c r="F824" s="1"/>
      <c r="H824" s="2" t="s">
        <v>1</v>
      </c>
      <c r="I824" s="2" t="s">
        <v>2</v>
      </c>
      <c r="J824" s="1"/>
      <c r="K824" s="1"/>
      <c r="L824" s="1"/>
    </row>
    <row r="825" spans="2:12" x14ac:dyDescent="0.3">
      <c r="B825" s="2" t="s">
        <v>4</v>
      </c>
      <c r="C825" s="2" t="s">
        <v>157</v>
      </c>
      <c r="D825" s="1"/>
      <c r="E825" s="1"/>
      <c r="F825" s="1"/>
      <c r="H825" s="2" t="s">
        <v>3</v>
      </c>
      <c r="I825" s="2" t="s">
        <v>133</v>
      </c>
      <c r="J825" s="1"/>
      <c r="K825" s="1"/>
      <c r="L825" s="1"/>
    </row>
    <row r="826" spans="2:12" x14ac:dyDescent="0.3">
      <c r="B826" s="2" t="s">
        <v>6</v>
      </c>
      <c r="C826" s="2" t="s">
        <v>361</v>
      </c>
      <c r="D826" s="1"/>
      <c r="E826" s="1"/>
      <c r="F826" s="1"/>
      <c r="H826" s="2" t="s">
        <v>4</v>
      </c>
      <c r="I826" s="2" t="s">
        <v>157</v>
      </c>
      <c r="J826" s="1"/>
      <c r="K826" s="1"/>
      <c r="L826" s="1"/>
    </row>
    <row r="827" spans="2:12" x14ac:dyDescent="0.3">
      <c r="B827" s="2" t="s">
        <v>7</v>
      </c>
      <c r="C827" s="2" t="s">
        <v>8</v>
      </c>
      <c r="D827" s="1"/>
      <c r="E827" s="1"/>
      <c r="F827" s="1"/>
      <c r="H827" s="2" t="s">
        <v>6</v>
      </c>
      <c r="I827" s="2" t="s">
        <v>361</v>
      </c>
      <c r="J827" s="1"/>
      <c r="K827" s="1"/>
      <c r="L827" s="1"/>
    </row>
    <row r="828" spans="2:12" x14ac:dyDescent="0.3">
      <c r="B828" s="1"/>
      <c r="C828" s="1"/>
      <c r="D828" s="1"/>
      <c r="E828" s="1"/>
      <c r="F828" s="1"/>
      <c r="H828" s="2" t="s">
        <v>7</v>
      </c>
      <c r="I828" s="2" t="s">
        <v>137</v>
      </c>
      <c r="J828" s="1"/>
      <c r="K828" s="1"/>
      <c r="L828" s="1"/>
    </row>
    <row r="829" spans="2:12" x14ac:dyDescent="0.3">
      <c r="B829" s="3" t="s">
        <v>9</v>
      </c>
      <c r="C829" s="4" t="s">
        <v>10</v>
      </c>
      <c r="D829" s="4" t="s">
        <v>11</v>
      </c>
      <c r="E829" s="4" t="s">
        <v>12</v>
      </c>
      <c r="F829" s="4" t="s">
        <v>13</v>
      </c>
      <c r="H829" s="1"/>
      <c r="I829" s="1"/>
      <c r="J829" s="1"/>
      <c r="K829" s="1"/>
      <c r="L829" s="1"/>
    </row>
    <row r="830" spans="2:12" x14ac:dyDescent="0.3">
      <c r="B830" s="1"/>
      <c r="C830" s="1"/>
      <c r="D830" s="1"/>
      <c r="E830" s="1"/>
      <c r="F830" s="1"/>
      <c r="H830" s="3" t="s">
        <v>9</v>
      </c>
      <c r="I830" s="4" t="s">
        <v>10</v>
      </c>
      <c r="J830" s="4" t="s">
        <v>11</v>
      </c>
      <c r="K830" s="4" t="s">
        <v>12</v>
      </c>
      <c r="L830" s="4" t="s">
        <v>13</v>
      </c>
    </row>
    <row r="831" spans="2:12" x14ac:dyDescent="0.3">
      <c r="B831" s="2" t="s">
        <v>334</v>
      </c>
      <c r="C831" s="1"/>
      <c r="D831" s="1"/>
      <c r="E831" s="1"/>
      <c r="F831" s="1"/>
      <c r="H831" s="5" t="s">
        <v>14</v>
      </c>
      <c r="I831" s="6"/>
      <c r="J831" s="7" t="s">
        <v>11</v>
      </c>
      <c r="K831" s="6"/>
      <c r="L831" s="6"/>
    </row>
    <row r="832" spans="2:12" x14ac:dyDescent="0.3">
      <c r="B832" s="1"/>
      <c r="C832" s="1"/>
      <c r="D832" s="1"/>
      <c r="E832" s="1"/>
      <c r="F832" s="1"/>
      <c r="H832" s="8" t="s">
        <v>67</v>
      </c>
      <c r="I832" s="9">
        <v>1500</v>
      </c>
      <c r="J832" s="7" t="s">
        <v>16</v>
      </c>
      <c r="K832" s="10">
        <f>Intro_input!$I$36</f>
        <v>17</v>
      </c>
      <c r="L832" s="9">
        <f>I832*K832</f>
        <v>25500</v>
      </c>
    </row>
    <row r="833" spans="2:12" x14ac:dyDescent="0.3">
      <c r="B833" s="2" t="s">
        <v>41</v>
      </c>
      <c r="C833" s="1"/>
      <c r="D833" s="1"/>
      <c r="E833" s="1"/>
      <c r="F833" s="1"/>
      <c r="H833" s="5" t="s">
        <v>20</v>
      </c>
      <c r="I833" s="6"/>
      <c r="J833" s="7" t="s">
        <v>11</v>
      </c>
      <c r="K833" s="6"/>
      <c r="L833" s="6">
        <f>SUM(L832:L832)</f>
        <v>25500</v>
      </c>
    </row>
    <row r="834" spans="2:12" x14ac:dyDescent="0.3">
      <c r="B834" s="1"/>
      <c r="C834" s="1"/>
      <c r="D834" s="1"/>
      <c r="E834" s="1"/>
      <c r="F834" s="1"/>
      <c r="H834" s="8" t="s">
        <v>11</v>
      </c>
      <c r="I834" s="9"/>
      <c r="J834" s="7" t="s">
        <v>11</v>
      </c>
      <c r="K834" s="9"/>
      <c r="L834" s="9"/>
    </row>
    <row r="835" spans="2:12" x14ac:dyDescent="0.3">
      <c r="B835" s="1" t="s">
        <v>121</v>
      </c>
      <c r="C835" s="1"/>
      <c r="D835" s="1"/>
      <c r="E835" s="1"/>
      <c r="F835" s="1"/>
      <c r="H835" s="5" t="s">
        <v>21</v>
      </c>
      <c r="I835" s="6"/>
      <c r="J835" s="7" t="s">
        <v>11</v>
      </c>
      <c r="K835" s="6"/>
      <c r="L835" s="6"/>
    </row>
    <row r="836" spans="2:12" x14ac:dyDescent="0.3">
      <c r="B836" s="2" t="s">
        <v>1</v>
      </c>
      <c r="C836" s="2" t="s">
        <v>2</v>
      </c>
      <c r="D836" s="1"/>
      <c r="E836" s="1"/>
      <c r="F836" s="1"/>
      <c r="H836" s="8" t="s">
        <v>22</v>
      </c>
      <c r="I836" s="9">
        <v>-10</v>
      </c>
      <c r="J836" s="7" t="s">
        <v>16</v>
      </c>
      <c r="K836" s="10"/>
      <c r="L836" s="9"/>
    </row>
    <row r="837" spans="2:12" x14ac:dyDescent="0.3">
      <c r="B837" s="2" t="s">
        <v>3</v>
      </c>
      <c r="C837" s="2" t="s">
        <v>133</v>
      </c>
      <c r="D837" s="1"/>
      <c r="E837" s="1"/>
      <c r="F837" s="1"/>
      <c r="H837" s="8" t="s">
        <v>174</v>
      </c>
      <c r="I837" s="9">
        <v>-110</v>
      </c>
      <c r="J837" s="7" t="s">
        <v>16</v>
      </c>
      <c r="K837" s="10">
        <f>Intro_input!$I$17</f>
        <v>10</v>
      </c>
      <c r="L837" s="9">
        <f>I837*K837</f>
        <v>-1100</v>
      </c>
    </row>
    <row r="838" spans="2:12" x14ac:dyDescent="0.3">
      <c r="B838" s="2" t="s">
        <v>4</v>
      </c>
      <c r="C838" s="2" t="s">
        <v>157</v>
      </c>
      <c r="D838" s="1"/>
      <c r="E838" s="1"/>
      <c r="F838" s="1"/>
      <c r="H838" s="8" t="s">
        <v>168</v>
      </c>
      <c r="I838" s="9">
        <v>-15</v>
      </c>
      <c r="J838" s="7" t="s">
        <v>16</v>
      </c>
      <c r="K838" s="10">
        <f>Intro_input!$I$18</f>
        <v>16</v>
      </c>
      <c r="L838" s="9">
        <f>I838*K838</f>
        <v>-240</v>
      </c>
    </row>
    <row r="839" spans="2:12" x14ac:dyDescent="0.3">
      <c r="B839" s="2" t="s">
        <v>6</v>
      </c>
      <c r="C839" s="2" t="s">
        <v>361</v>
      </c>
      <c r="D839" s="1"/>
      <c r="E839" s="1"/>
      <c r="F839" s="1"/>
      <c r="H839" s="8" t="s">
        <v>167</v>
      </c>
      <c r="I839" s="9">
        <v>-8</v>
      </c>
      <c r="J839" s="7" t="s">
        <v>16</v>
      </c>
      <c r="K839" s="10">
        <f>Intro_input!$I$19</f>
        <v>9</v>
      </c>
      <c r="L839" s="9">
        <f>I839*K839</f>
        <v>-72</v>
      </c>
    </row>
    <row r="840" spans="2:12" x14ac:dyDescent="0.3">
      <c r="B840" s="2" t="s">
        <v>7</v>
      </c>
      <c r="C840" s="2" t="s">
        <v>8</v>
      </c>
      <c r="D840" s="1"/>
      <c r="E840" s="1"/>
      <c r="F840" s="1"/>
      <c r="H840" s="8" t="s">
        <v>166</v>
      </c>
      <c r="I840" s="9"/>
      <c r="J840" s="7" t="s">
        <v>71</v>
      </c>
      <c r="K840" s="9"/>
      <c r="L840" s="9">
        <v>-1097</v>
      </c>
    </row>
    <row r="841" spans="2:12" x14ac:dyDescent="0.3">
      <c r="B841" s="1"/>
      <c r="C841" s="1"/>
      <c r="D841" s="1"/>
      <c r="E841" s="1"/>
      <c r="F841" s="1"/>
      <c r="H841" s="8" t="s">
        <v>165</v>
      </c>
      <c r="I841" s="9"/>
      <c r="J841" s="7" t="s">
        <v>71</v>
      </c>
      <c r="K841" s="9"/>
      <c r="L841" s="9">
        <v>-1007</v>
      </c>
    </row>
    <row r="842" spans="2:12" x14ac:dyDescent="0.3">
      <c r="B842" s="3" t="s">
        <v>9</v>
      </c>
      <c r="C842" s="4" t="s">
        <v>10</v>
      </c>
      <c r="D842" s="4" t="s">
        <v>11</v>
      </c>
      <c r="E842" s="4" t="s">
        <v>12</v>
      </c>
      <c r="F842" s="4" t="s">
        <v>13</v>
      </c>
      <c r="H842" s="8" t="s">
        <v>164</v>
      </c>
      <c r="I842" s="9"/>
      <c r="J842" s="7" t="s">
        <v>71</v>
      </c>
      <c r="K842" s="9"/>
      <c r="L842" s="9">
        <v>-406</v>
      </c>
    </row>
    <row r="843" spans="2:12" x14ac:dyDescent="0.3">
      <c r="B843" s="1"/>
      <c r="C843" s="1"/>
      <c r="D843" s="1"/>
      <c r="E843" s="1"/>
      <c r="F843" s="1"/>
      <c r="H843" s="8" t="s">
        <v>171</v>
      </c>
      <c r="I843" s="9"/>
      <c r="J843" s="7" t="s">
        <v>71</v>
      </c>
      <c r="K843" s="9"/>
      <c r="L843" s="9">
        <v>-500</v>
      </c>
    </row>
    <row r="844" spans="2:12" x14ac:dyDescent="0.3">
      <c r="B844" s="2" t="s">
        <v>159</v>
      </c>
      <c r="C844" s="1"/>
      <c r="D844" s="1"/>
      <c r="E844" s="1"/>
      <c r="F844" s="1"/>
      <c r="H844" s="8" t="s">
        <v>70</v>
      </c>
      <c r="I844" s="9">
        <v>-1750</v>
      </c>
      <c r="J844" s="7" t="s">
        <v>71</v>
      </c>
      <c r="K844" s="10">
        <v>0.7</v>
      </c>
      <c r="L844" s="9">
        <f>I844*K844</f>
        <v>-1225</v>
      </c>
    </row>
    <row r="845" spans="2:12" x14ac:dyDescent="0.3">
      <c r="B845" s="1"/>
      <c r="C845" s="1"/>
      <c r="D845" s="1"/>
      <c r="E845" s="1"/>
      <c r="F845" s="1"/>
      <c r="H845" s="8" t="s">
        <v>336</v>
      </c>
      <c r="I845" s="9"/>
      <c r="J845" s="7" t="s">
        <v>11</v>
      </c>
      <c r="K845" s="9"/>
      <c r="L845" s="9">
        <v>-800</v>
      </c>
    </row>
    <row r="846" spans="2:12" x14ac:dyDescent="0.3">
      <c r="B846" s="2" t="s">
        <v>41</v>
      </c>
      <c r="C846" s="1"/>
      <c r="D846" s="1"/>
      <c r="E846" s="1"/>
      <c r="F846" s="1"/>
      <c r="H846" s="5" t="s">
        <v>25</v>
      </c>
      <c r="I846" s="6"/>
      <c r="J846" s="7" t="s">
        <v>11</v>
      </c>
      <c r="K846" s="6"/>
      <c r="L846" s="6">
        <f>SUM(L835:L845)</f>
        <v>-6447</v>
      </c>
    </row>
    <row r="847" spans="2:12" x14ac:dyDescent="0.3">
      <c r="B847" s="1"/>
      <c r="C847" s="1"/>
      <c r="D847" s="1"/>
      <c r="E847" s="1"/>
      <c r="F847" s="1"/>
      <c r="H847" s="5" t="s">
        <v>26</v>
      </c>
      <c r="I847" s="6"/>
      <c r="J847" s="7" t="s">
        <v>11</v>
      </c>
      <c r="K847" s="6"/>
      <c r="L847" s="6">
        <f>SUM(L833,L846)</f>
        <v>19053</v>
      </c>
    </row>
    <row r="848" spans="2:12" x14ac:dyDescent="0.3">
      <c r="B848" s="1" t="s">
        <v>122</v>
      </c>
      <c r="C848" s="1"/>
      <c r="D848" s="1"/>
      <c r="E848" s="1"/>
      <c r="F848" s="1"/>
      <c r="H848" s="8" t="s">
        <v>11</v>
      </c>
      <c r="I848" s="9"/>
      <c r="J848" s="7" t="s">
        <v>11</v>
      </c>
      <c r="K848" s="9"/>
      <c r="L848" s="9"/>
    </row>
    <row r="849" spans="2:12" x14ac:dyDescent="0.3">
      <c r="B849" s="2" t="s">
        <v>1</v>
      </c>
      <c r="C849" s="2" t="s">
        <v>2</v>
      </c>
      <c r="D849" s="1"/>
      <c r="E849" s="1"/>
      <c r="F849" s="1"/>
      <c r="H849" s="5" t="s">
        <v>27</v>
      </c>
      <c r="I849" s="6"/>
      <c r="J849" s="7" t="s">
        <v>11</v>
      </c>
      <c r="K849" s="6"/>
      <c r="L849" s="6"/>
    </row>
    <row r="850" spans="2:12" x14ac:dyDescent="0.3">
      <c r="B850" s="2" t="s">
        <v>3</v>
      </c>
      <c r="C850" s="2" t="s">
        <v>133</v>
      </c>
      <c r="D850" s="1"/>
      <c r="E850" s="1"/>
      <c r="F850" s="1"/>
      <c r="H850" s="8" t="s">
        <v>28</v>
      </c>
      <c r="I850" s="9">
        <v>-1</v>
      </c>
      <c r="J850" s="7" t="s">
        <v>11</v>
      </c>
      <c r="K850" s="9">
        <v>725</v>
      </c>
      <c r="L850" s="9">
        <f t="shared" ref="L850:L861" si="34">I850*K850</f>
        <v>-725</v>
      </c>
    </row>
    <row r="851" spans="2:12" x14ac:dyDescent="0.3">
      <c r="B851" s="2" t="s">
        <v>4</v>
      </c>
      <c r="C851" s="2" t="s">
        <v>157</v>
      </c>
      <c r="D851" s="1"/>
      <c r="E851" s="1"/>
      <c r="F851" s="1"/>
      <c r="H851" s="8" t="s">
        <v>29</v>
      </c>
      <c r="I851" s="9">
        <v>-1</v>
      </c>
      <c r="J851" s="7" t="s">
        <v>11</v>
      </c>
      <c r="K851" s="9">
        <v>225</v>
      </c>
      <c r="L851" s="9">
        <f t="shared" si="34"/>
        <v>-225</v>
      </c>
    </row>
    <row r="852" spans="2:12" x14ac:dyDescent="0.3">
      <c r="B852" s="2" t="s">
        <v>6</v>
      </c>
      <c r="C852" s="2" t="s">
        <v>361</v>
      </c>
      <c r="D852" s="1"/>
      <c r="E852" s="1"/>
      <c r="F852" s="1"/>
      <c r="H852" s="8" t="s">
        <v>163</v>
      </c>
      <c r="I852" s="9">
        <v>-1</v>
      </c>
      <c r="J852" s="7" t="s">
        <v>11</v>
      </c>
      <c r="K852" s="9">
        <v>100</v>
      </c>
      <c r="L852" s="9">
        <f t="shared" si="34"/>
        <v>-100</v>
      </c>
    </row>
    <row r="853" spans="2:12" x14ac:dyDescent="0.3">
      <c r="B853" s="2" t="s">
        <v>7</v>
      </c>
      <c r="C853" s="2" t="s">
        <v>8</v>
      </c>
      <c r="D853" s="1"/>
      <c r="E853" s="1"/>
      <c r="F853" s="1"/>
      <c r="H853" s="8" t="s">
        <v>135</v>
      </c>
      <c r="I853" s="9">
        <v>-2</v>
      </c>
      <c r="J853" s="7" t="s">
        <v>11</v>
      </c>
      <c r="K853" s="9">
        <v>200</v>
      </c>
      <c r="L853" s="9">
        <f t="shared" si="34"/>
        <v>-400</v>
      </c>
    </row>
    <row r="854" spans="2:12" x14ac:dyDescent="0.3">
      <c r="B854" s="1"/>
      <c r="C854" s="1"/>
      <c r="D854" s="1"/>
      <c r="E854" s="1"/>
      <c r="F854" s="1"/>
      <c r="H854" s="8" t="s">
        <v>73</v>
      </c>
      <c r="I854" s="10">
        <v>-1.25</v>
      </c>
      <c r="J854" s="7" t="s">
        <v>11</v>
      </c>
      <c r="K854" s="9">
        <v>350</v>
      </c>
      <c r="L854" s="9">
        <f t="shared" si="34"/>
        <v>-437.5</v>
      </c>
    </row>
    <row r="855" spans="2:12" x14ac:dyDescent="0.3">
      <c r="B855" s="3" t="s">
        <v>9</v>
      </c>
      <c r="C855" s="4" t="s">
        <v>10</v>
      </c>
      <c r="D855" s="4" t="s">
        <v>11</v>
      </c>
      <c r="E855" s="4" t="s">
        <v>12</v>
      </c>
      <c r="F855" s="4" t="s">
        <v>13</v>
      </c>
      <c r="H855" s="8" t="s">
        <v>91</v>
      </c>
      <c r="I855" s="9">
        <v>-1</v>
      </c>
      <c r="J855" s="7" t="s">
        <v>11</v>
      </c>
      <c r="K855" s="9">
        <v>175</v>
      </c>
      <c r="L855" s="9">
        <f t="shared" si="34"/>
        <v>-175</v>
      </c>
    </row>
    <row r="856" spans="2:12" x14ac:dyDescent="0.3">
      <c r="B856" s="1"/>
      <c r="C856" s="1"/>
      <c r="D856" s="1"/>
      <c r="E856" s="1"/>
      <c r="F856" s="1"/>
      <c r="H856" s="8" t="s">
        <v>162</v>
      </c>
      <c r="I856" s="9">
        <v>-8</v>
      </c>
      <c r="J856" s="7" t="s">
        <v>11</v>
      </c>
      <c r="K856" s="9">
        <v>140</v>
      </c>
      <c r="L856" s="9">
        <f t="shared" si="34"/>
        <v>-1120</v>
      </c>
    </row>
    <row r="857" spans="2:12" x14ac:dyDescent="0.3">
      <c r="B857" s="2" t="s">
        <v>156</v>
      </c>
      <c r="C857" s="1"/>
      <c r="D857" s="1"/>
      <c r="E857" s="1"/>
      <c r="F857" s="1"/>
      <c r="H857" s="8" t="s">
        <v>92</v>
      </c>
      <c r="I857" s="9">
        <v>-1</v>
      </c>
      <c r="J857" s="7" t="s">
        <v>11</v>
      </c>
      <c r="K857" s="9">
        <v>425</v>
      </c>
      <c r="L857" s="9">
        <f t="shared" si="34"/>
        <v>-425</v>
      </c>
    </row>
    <row r="858" spans="2:12" x14ac:dyDescent="0.3">
      <c r="B858" s="2" t="s">
        <v>155</v>
      </c>
      <c r="C858" s="1"/>
      <c r="D858" s="1"/>
      <c r="E858" s="1"/>
      <c r="F858" s="1"/>
      <c r="H858" s="8" t="s">
        <v>337</v>
      </c>
      <c r="I858" s="10">
        <v>-0.33</v>
      </c>
      <c r="J858" s="7" t="s">
        <v>11</v>
      </c>
      <c r="K858" s="9">
        <v>600</v>
      </c>
      <c r="L858" s="9">
        <f t="shared" si="34"/>
        <v>-198</v>
      </c>
    </row>
    <row r="859" spans="2:12" x14ac:dyDescent="0.3">
      <c r="B859" s="1"/>
      <c r="C859" s="1"/>
      <c r="D859" s="1"/>
      <c r="E859" s="1"/>
      <c r="F859" s="1"/>
      <c r="H859" s="8" t="s">
        <v>33</v>
      </c>
      <c r="I859" s="9">
        <v>-1</v>
      </c>
      <c r="J859" s="7" t="s">
        <v>11</v>
      </c>
      <c r="K859" s="9">
        <v>1408</v>
      </c>
      <c r="L859" s="9">
        <f t="shared" si="34"/>
        <v>-1408</v>
      </c>
    </row>
    <row r="860" spans="2:12" x14ac:dyDescent="0.3">
      <c r="B860" s="2" t="s">
        <v>41</v>
      </c>
      <c r="C860" s="1"/>
      <c r="D860" s="1"/>
      <c r="E860" s="1"/>
      <c r="F860" s="1"/>
      <c r="H860" s="8" t="s">
        <v>74</v>
      </c>
      <c r="I860" s="9">
        <v>-1</v>
      </c>
      <c r="J860" s="7" t="s">
        <v>11</v>
      </c>
      <c r="K860" s="9">
        <v>389</v>
      </c>
      <c r="L860" s="9">
        <f t="shared" si="34"/>
        <v>-389</v>
      </c>
    </row>
    <row r="861" spans="2:12" x14ac:dyDescent="0.3">
      <c r="B861" s="1"/>
      <c r="C861" s="1"/>
      <c r="D861" s="1"/>
      <c r="E861" s="1"/>
      <c r="F861" s="1"/>
      <c r="H861" s="8" t="s">
        <v>75</v>
      </c>
      <c r="I861" s="9">
        <v>-1900</v>
      </c>
      <c r="J861" s="7" t="s">
        <v>11</v>
      </c>
      <c r="K861" s="10">
        <v>0.28000000000000003</v>
      </c>
      <c r="L861" s="9">
        <f t="shared" si="34"/>
        <v>-532</v>
      </c>
    </row>
    <row r="862" spans="2:12" x14ac:dyDescent="0.3">
      <c r="B862" s="2" t="s">
        <v>129</v>
      </c>
      <c r="C862" s="1"/>
      <c r="D862" s="1"/>
      <c r="E862" s="1"/>
      <c r="F862" s="1"/>
      <c r="H862" s="8" t="s">
        <v>38</v>
      </c>
      <c r="I862" s="9"/>
      <c r="J862" s="7" t="s">
        <v>11</v>
      </c>
      <c r="K862" s="9"/>
      <c r="L862" s="9">
        <v>-750</v>
      </c>
    </row>
    <row r="863" spans="2:12" x14ac:dyDescent="0.3">
      <c r="B863" s="2" t="s">
        <v>130</v>
      </c>
      <c r="C863" s="1"/>
      <c r="D863" s="1"/>
      <c r="E863" s="1"/>
      <c r="F863" s="1"/>
      <c r="H863" s="5" t="s">
        <v>39</v>
      </c>
      <c r="I863" s="6"/>
      <c r="J863" s="7" t="s">
        <v>11</v>
      </c>
      <c r="K863" s="6"/>
      <c r="L863" s="6">
        <f>SUM(L850:L862)</f>
        <v>-6884.5</v>
      </c>
    </row>
    <row r="864" spans="2:12" x14ac:dyDescent="0.3">
      <c r="B864" s="1"/>
      <c r="C864" s="1"/>
      <c r="D864" s="1"/>
      <c r="E864" s="1"/>
      <c r="F864" s="1"/>
      <c r="H864" s="8" t="s">
        <v>40</v>
      </c>
      <c r="I864" s="9"/>
      <c r="J864" s="7" t="s">
        <v>11</v>
      </c>
      <c r="K864" s="9"/>
      <c r="L864" s="9">
        <f>SUM(L847,L863)</f>
        <v>12168.5</v>
      </c>
    </row>
    <row r="865" spans="2:12" x14ac:dyDescent="0.3">
      <c r="B865" s="2" t="s">
        <v>131</v>
      </c>
      <c r="C865" s="1"/>
      <c r="D865" s="1"/>
      <c r="E865" s="1"/>
      <c r="F865" s="1"/>
      <c r="H865" s="1"/>
      <c r="I865" s="1"/>
      <c r="J865" s="1"/>
      <c r="K865" s="1"/>
      <c r="L865" s="1"/>
    </row>
    <row r="866" spans="2:12" x14ac:dyDescent="0.3">
      <c r="B866" s="2" t="s">
        <v>132</v>
      </c>
      <c r="C866" s="1"/>
      <c r="D866" s="1"/>
      <c r="E866" s="1"/>
      <c r="F866" s="1"/>
      <c r="H866" s="2" t="s">
        <v>338</v>
      </c>
      <c r="I866" s="1"/>
      <c r="J866" s="1"/>
      <c r="K866" s="1"/>
      <c r="L866" s="1"/>
    </row>
    <row r="867" spans="2:12" x14ac:dyDescent="0.3">
      <c r="H867" s="2" t="s">
        <v>11</v>
      </c>
      <c r="I867" s="1"/>
      <c r="J867" s="1"/>
      <c r="K867" s="1"/>
      <c r="L867" s="1"/>
    </row>
    <row r="868" spans="2:12" x14ac:dyDescent="0.3">
      <c r="H868" s="2" t="s">
        <v>339</v>
      </c>
      <c r="I868" s="1"/>
      <c r="J868" s="1"/>
      <c r="K868" s="1"/>
      <c r="L868" s="1"/>
    </row>
    <row r="869" spans="2:12" x14ac:dyDescent="0.3">
      <c r="H869" s="1"/>
      <c r="I869" s="1"/>
      <c r="J869" s="1"/>
      <c r="K869" s="1"/>
      <c r="L869" s="1"/>
    </row>
    <row r="870" spans="2:12" x14ac:dyDescent="0.3">
      <c r="H870" s="2" t="s">
        <v>41</v>
      </c>
      <c r="I870" s="1"/>
      <c r="J870" s="1"/>
      <c r="K870" s="1"/>
      <c r="L870" s="1"/>
    </row>
    <row r="871" spans="2:12" x14ac:dyDescent="0.3">
      <c r="H871" s="1"/>
      <c r="I871" s="1"/>
      <c r="J871" s="1"/>
      <c r="K871" s="1"/>
      <c r="L871" s="1"/>
    </row>
    <row r="872" spans="2:12" x14ac:dyDescent="0.3">
      <c r="H872" s="1" t="s">
        <v>88</v>
      </c>
      <c r="I872" s="1"/>
      <c r="J872" s="1"/>
      <c r="K872" s="1"/>
      <c r="L872" s="1"/>
    </row>
    <row r="873" spans="2:12" x14ac:dyDescent="0.3">
      <c r="H873" s="2" t="s">
        <v>1</v>
      </c>
      <c r="I873" s="2" t="s">
        <v>2</v>
      </c>
      <c r="J873" s="1"/>
      <c r="K873" s="1"/>
      <c r="L873" s="1"/>
    </row>
    <row r="874" spans="2:12" x14ac:dyDescent="0.3">
      <c r="H874" s="2" t="s">
        <v>3</v>
      </c>
      <c r="I874" s="2" t="s">
        <v>133</v>
      </c>
      <c r="J874" s="1"/>
      <c r="K874" s="1"/>
      <c r="L874" s="1"/>
    </row>
    <row r="875" spans="2:12" x14ac:dyDescent="0.3">
      <c r="H875" s="2" t="s">
        <v>4</v>
      </c>
      <c r="I875" s="2" t="s">
        <v>157</v>
      </c>
      <c r="J875" s="1"/>
      <c r="K875" s="1"/>
      <c r="L875" s="1"/>
    </row>
    <row r="876" spans="2:12" x14ac:dyDescent="0.3">
      <c r="H876" s="2" t="s">
        <v>6</v>
      </c>
      <c r="I876" s="2" t="s">
        <v>361</v>
      </c>
      <c r="J876" s="1"/>
      <c r="K876" s="1"/>
      <c r="L876" s="1"/>
    </row>
    <row r="877" spans="2:12" x14ac:dyDescent="0.3">
      <c r="H877" s="2" t="s">
        <v>7</v>
      </c>
      <c r="I877" s="2" t="s">
        <v>137</v>
      </c>
      <c r="J877" s="1"/>
      <c r="K877" s="1"/>
      <c r="L877" s="1"/>
    </row>
    <row r="878" spans="2:12" x14ac:dyDescent="0.3">
      <c r="H878" s="1"/>
      <c r="I878" s="1"/>
      <c r="J878" s="1"/>
      <c r="K878" s="1"/>
      <c r="L878" s="1"/>
    </row>
    <row r="879" spans="2:12" x14ac:dyDescent="0.3">
      <c r="H879" s="3" t="s">
        <v>9</v>
      </c>
      <c r="I879" s="4" t="s">
        <v>10</v>
      </c>
      <c r="J879" s="4" t="s">
        <v>11</v>
      </c>
      <c r="K879" s="4" t="s">
        <v>12</v>
      </c>
      <c r="L879" s="4" t="s">
        <v>13</v>
      </c>
    </row>
    <row r="880" spans="2:12" x14ac:dyDescent="0.3">
      <c r="H880" s="5" t="s">
        <v>14</v>
      </c>
      <c r="I880" s="6"/>
      <c r="J880" s="7" t="s">
        <v>11</v>
      </c>
      <c r="K880" s="6"/>
      <c r="L880" s="6"/>
    </row>
    <row r="881" spans="8:12" x14ac:dyDescent="0.3">
      <c r="H881" s="8" t="s">
        <v>67</v>
      </c>
      <c r="I881" s="9">
        <v>2200</v>
      </c>
      <c r="J881" s="7" t="s">
        <v>16</v>
      </c>
      <c r="K881" s="10">
        <f>Intro_input!$I$37</f>
        <v>3.25</v>
      </c>
      <c r="L881" s="9">
        <f>I881*K881</f>
        <v>7150</v>
      </c>
    </row>
    <row r="882" spans="8:12" x14ac:dyDescent="0.3">
      <c r="H882" s="5" t="s">
        <v>20</v>
      </c>
      <c r="I882" s="6"/>
      <c r="J882" s="7" t="s">
        <v>11</v>
      </c>
      <c r="K882" s="6"/>
      <c r="L882" s="6">
        <f>SUM(L881:L881)</f>
        <v>7150</v>
      </c>
    </row>
    <row r="883" spans="8:12" x14ac:dyDescent="0.3">
      <c r="H883" s="8" t="s">
        <v>11</v>
      </c>
      <c r="I883" s="9"/>
      <c r="J883" s="7" t="s">
        <v>11</v>
      </c>
      <c r="K883" s="9"/>
      <c r="L883" s="9"/>
    </row>
    <row r="884" spans="8:12" x14ac:dyDescent="0.3">
      <c r="H884" s="5" t="s">
        <v>21</v>
      </c>
      <c r="I884" s="6"/>
      <c r="J884" s="7" t="s">
        <v>11</v>
      </c>
      <c r="K884" s="6"/>
      <c r="L884" s="6"/>
    </row>
    <row r="885" spans="8:12" x14ac:dyDescent="0.3">
      <c r="H885" s="8" t="s">
        <v>22</v>
      </c>
      <c r="I885" s="10">
        <v>-0.33</v>
      </c>
      <c r="J885" s="7" t="s">
        <v>61</v>
      </c>
      <c r="K885" s="10">
        <v>2250</v>
      </c>
      <c r="L885" s="9">
        <f>I885*K885</f>
        <v>-742.5</v>
      </c>
    </row>
    <row r="886" spans="8:12" x14ac:dyDescent="0.3">
      <c r="H886" s="8" t="s">
        <v>174</v>
      </c>
      <c r="I886" s="9">
        <v>-77</v>
      </c>
      <c r="J886" s="7" t="s">
        <v>16</v>
      </c>
      <c r="K886" s="10">
        <f>Intro_input!$I$17</f>
        <v>10</v>
      </c>
      <c r="L886" s="9">
        <f>I886*K886</f>
        <v>-770</v>
      </c>
    </row>
    <row r="887" spans="8:12" x14ac:dyDescent="0.3">
      <c r="H887" s="8" t="s">
        <v>168</v>
      </c>
      <c r="I887" s="9">
        <v>-24</v>
      </c>
      <c r="J887" s="7" t="s">
        <v>16</v>
      </c>
      <c r="K887" s="10">
        <f>Intro_input!$I$18</f>
        <v>16</v>
      </c>
      <c r="L887" s="9">
        <f>I887*K887</f>
        <v>-384</v>
      </c>
    </row>
    <row r="888" spans="8:12" x14ac:dyDescent="0.3">
      <c r="H888" s="8" t="s">
        <v>167</v>
      </c>
      <c r="I888" s="9">
        <v>-35</v>
      </c>
      <c r="J888" s="7" t="s">
        <v>16</v>
      </c>
      <c r="K888" s="10">
        <f>Intro_input!$I$19</f>
        <v>9</v>
      </c>
      <c r="L888" s="9">
        <f>I888*K888</f>
        <v>-315</v>
      </c>
    </row>
    <row r="889" spans="8:12" x14ac:dyDescent="0.3">
      <c r="H889" s="8" t="s">
        <v>166</v>
      </c>
      <c r="I889" s="9"/>
      <c r="J889" s="7" t="s">
        <v>71</v>
      </c>
      <c r="K889" s="9"/>
      <c r="L889" s="9">
        <v>-296</v>
      </c>
    </row>
    <row r="890" spans="8:12" x14ac:dyDescent="0.3">
      <c r="H890" s="8" t="s">
        <v>165</v>
      </c>
      <c r="I890" s="9"/>
      <c r="J890" s="7" t="s">
        <v>71</v>
      </c>
      <c r="K890" s="9"/>
      <c r="L890" s="9">
        <v>-224</v>
      </c>
    </row>
    <row r="891" spans="8:12" x14ac:dyDescent="0.3">
      <c r="H891" s="8" t="s">
        <v>164</v>
      </c>
      <c r="I891" s="9"/>
      <c r="J891" s="7" t="s">
        <v>71</v>
      </c>
      <c r="K891" s="9"/>
      <c r="L891" s="9">
        <v>-210</v>
      </c>
    </row>
    <row r="892" spans="8:12" x14ac:dyDescent="0.3">
      <c r="H892" s="8" t="s">
        <v>171</v>
      </c>
      <c r="I892" s="9"/>
      <c r="J892" s="7" t="s">
        <v>71</v>
      </c>
      <c r="K892" s="9"/>
      <c r="L892" s="9">
        <v>-125</v>
      </c>
    </row>
    <row r="893" spans="8:12" x14ac:dyDescent="0.3">
      <c r="H893" s="8" t="s">
        <v>70</v>
      </c>
      <c r="I893" s="9">
        <v>-2500</v>
      </c>
      <c r="J893" s="7" t="s">
        <v>71</v>
      </c>
      <c r="K893" s="10">
        <v>7.0000000000000007E-2</v>
      </c>
      <c r="L893" s="9">
        <f>I893*K893</f>
        <v>-175.00000000000003</v>
      </c>
    </row>
    <row r="894" spans="8:12" x14ac:dyDescent="0.3">
      <c r="H894" s="5" t="s">
        <v>25</v>
      </c>
      <c r="I894" s="6"/>
      <c r="J894" s="7" t="s">
        <v>11</v>
      </c>
      <c r="K894" s="6"/>
      <c r="L894" s="6">
        <f>SUM(L884:L893)</f>
        <v>-3241.5</v>
      </c>
    </row>
    <row r="895" spans="8:12" x14ac:dyDescent="0.3">
      <c r="H895" s="5" t="s">
        <v>26</v>
      </c>
      <c r="I895" s="6"/>
      <c r="J895" s="7" t="s">
        <v>11</v>
      </c>
      <c r="K895" s="6"/>
      <c r="L895" s="6">
        <f>SUM(L882,L894)</f>
        <v>3908.5</v>
      </c>
    </row>
    <row r="896" spans="8:12" x14ac:dyDescent="0.3">
      <c r="H896" s="8" t="s">
        <v>11</v>
      </c>
      <c r="I896" s="9"/>
      <c r="J896" s="7" t="s">
        <v>11</v>
      </c>
      <c r="K896" s="9"/>
      <c r="L896" s="9"/>
    </row>
    <row r="897" spans="8:12" x14ac:dyDescent="0.3">
      <c r="H897" s="5" t="s">
        <v>27</v>
      </c>
      <c r="I897" s="6"/>
      <c r="J897" s="7" t="s">
        <v>11</v>
      </c>
      <c r="K897" s="6"/>
      <c r="L897" s="6"/>
    </row>
    <row r="898" spans="8:12" x14ac:dyDescent="0.3">
      <c r="H898" s="8" t="s">
        <v>28</v>
      </c>
      <c r="I898" s="9">
        <v>-1</v>
      </c>
      <c r="J898" s="7" t="s">
        <v>11</v>
      </c>
      <c r="K898" s="9">
        <v>725</v>
      </c>
      <c r="L898" s="9">
        <f t="shared" ref="L898:L904" si="35">I898*K898</f>
        <v>-725</v>
      </c>
    </row>
    <row r="899" spans="8:12" x14ac:dyDescent="0.3">
      <c r="H899" s="8" t="s">
        <v>163</v>
      </c>
      <c r="I899" s="9">
        <v>-1</v>
      </c>
      <c r="J899" s="7" t="s">
        <v>11</v>
      </c>
      <c r="K899" s="9">
        <v>100</v>
      </c>
      <c r="L899" s="9">
        <f t="shared" si="35"/>
        <v>-100</v>
      </c>
    </row>
    <row r="900" spans="8:12" x14ac:dyDescent="0.3">
      <c r="H900" s="8" t="s">
        <v>31</v>
      </c>
      <c r="I900" s="9">
        <v>-1</v>
      </c>
      <c r="J900" s="7" t="s">
        <v>11</v>
      </c>
      <c r="K900" s="9">
        <v>400</v>
      </c>
      <c r="L900" s="9">
        <f t="shared" si="35"/>
        <v>-400</v>
      </c>
    </row>
    <row r="901" spans="8:12" x14ac:dyDescent="0.3">
      <c r="H901" s="8" t="s">
        <v>162</v>
      </c>
      <c r="I901" s="9">
        <v>-2</v>
      </c>
      <c r="J901" s="7" t="s">
        <v>11</v>
      </c>
      <c r="K901" s="9">
        <v>140</v>
      </c>
      <c r="L901" s="9">
        <f t="shared" si="35"/>
        <v>-280</v>
      </c>
    </row>
    <row r="902" spans="8:12" x14ac:dyDescent="0.3">
      <c r="H902" s="8" t="s">
        <v>33</v>
      </c>
      <c r="I902" s="9">
        <v>-1</v>
      </c>
      <c r="J902" s="7" t="s">
        <v>11</v>
      </c>
      <c r="K902" s="9">
        <v>735</v>
      </c>
      <c r="L902" s="9">
        <f t="shared" si="35"/>
        <v>-735</v>
      </c>
    </row>
    <row r="903" spans="8:12" x14ac:dyDescent="0.3">
      <c r="H903" s="8" t="s">
        <v>94</v>
      </c>
      <c r="I903" s="9">
        <v>-1</v>
      </c>
      <c r="J903" s="7" t="s">
        <v>11</v>
      </c>
      <c r="K903" s="9">
        <v>334</v>
      </c>
      <c r="L903" s="9">
        <f t="shared" si="35"/>
        <v>-334</v>
      </c>
    </row>
    <row r="904" spans="8:12" x14ac:dyDescent="0.3">
      <c r="H904" s="8" t="s">
        <v>95</v>
      </c>
      <c r="I904" s="9">
        <v>-2500</v>
      </c>
      <c r="J904" s="7" t="s">
        <v>11</v>
      </c>
      <c r="K904" s="10">
        <v>0.16</v>
      </c>
      <c r="L904" s="9">
        <f t="shared" si="35"/>
        <v>-400</v>
      </c>
    </row>
    <row r="905" spans="8:12" x14ac:dyDescent="0.3">
      <c r="H905" s="8" t="s">
        <v>38</v>
      </c>
      <c r="I905" s="9"/>
      <c r="J905" s="7" t="s">
        <v>11</v>
      </c>
      <c r="K905" s="9"/>
      <c r="L905" s="9">
        <v>-750</v>
      </c>
    </row>
    <row r="906" spans="8:12" x14ac:dyDescent="0.3">
      <c r="H906" s="5" t="s">
        <v>39</v>
      </c>
      <c r="I906" s="6"/>
      <c r="J906" s="7" t="s">
        <v>11</v>
      </c>
      <c r="K906" s="6"/>
      <c r="L906" s="6">
        <f>SUM(L898:L905)</f>
        <v>-3724</v>
      </c>
    </row>
    <row r="907" spans="8:12" x14ac:dyDescent="0.3">
      <c r="H907" s="8" t="s">
        <v>40</v>
      </c>
      <c r="I907" s="9"/>
      <c r="J907" s="7" t="s">
        <v>11</v>
      </c>
      <c r="K907" s="9"/>
      <c r="L907" s="9">
        <f>SUM(L895,L906)</f>
        <v>184.5</v>
      </c>
    </row>
    <row r="908" spans="8:12" x14ac:dyDescent="0.3">
      <c r="H908" s="1"/>
      <c r="I908" s="1"/>
      <c r="J908" s="1"/>
      <c r="K908" s="1"/>
      <c r="L908" s="1"/>
    </row>
    <row r="909" spans="8:12" x14ac:dyDescent="0.3">
      <c r="H909" s="2" t="s">
        <v>161</v>
      </c>
      <c r="I909" s="1"/>
      <c r="J909" s="1"/>
      <c r="K909" s="1"/>
      <c r="L909" s="1"/>
    </row>
    <row r="910" spans="8:12" x14ac:dyDescent="0.3">
      <c r="H910" s="1"/>
      <c r="I910" s="1"/>
      <c r="J910" s="1"/>
      <c r="K910" s="1"/>
      <c r="L910" s="1"/>
    </row>
    <row r="911" spans="8:12" x14ac:dyDescent="0.3">
      <c r="H911" s="2" t="s">
        <v>41</v>
      </c>
      <c r="I911" s="1"/>
      <c r="J911" s="1"/>
      <c r="K911" s="1"/>
      <c r="L911" s="1"/>
    </row>
    <row r="912" spans="8:12" x14ac:dyDescent="0.3">
      <c r="H912" s="1"/>
      <c r="I912" s="1"/>
      <c r="J912" s="1"/>
      <c r="K912" s="1"/>
      <c r="L912" s="1"/>
    </row>
    <row r="913" spans="8:12" x14ac:dyDescent="0.3">
      <c r="H913" s="1" t="s">
        <v>90</v>
      </c>
      <c r="I913" s="1"/>
      <c r="J913" s="1"/>
      <c r="K913" s="1"/>
      <c r="L913" s="1"/>
    </row>
    <row r="914" spans="8:12" x14ac:dyDescent="0.3">
      <c r="H914" s="2" t="s">
        <v>1</v>
      </c>
      <c r="I914" s="2" t="s">
        <v>2</v>
      </c>
      <c r="J914" s="1"/>
      <c r="K914" s="1"/>
      <c r="L914" s="1"/>
    </row>
    <row r="915" spans="8:12" x14ac:dyDescent="0.3">
      <c r="H915" s="2" t="s">
        <v>3</v>
      </c>
      <c r="I915" s="2" t="s">
        <v>133</v>
      </c>
      <c r="J915" s="1"/>
      <c r="K915" s="1"/>
      <c r="L915" s="1"/>
    </row>
    <row r="916" spans="8:12" x14ac:dyDescent="0.3">
      <c r="H916" s="2" t="s">
        <v>4</v>
      </c>
      <c r="I916" s="2" t="s">
        <v>157</v>
      </c>
      <c r="J916" s="1"/>
      <c r="K916" s="1"/>
      <c r="L916" s="1"/>
    </row>
    <row r="917" spans="8:12" x14ac:dyDescent="0.3">
      <c r="H917" s="2" t="s">
        <v>6</v>
      </c>
      <c r="I917" s="2" t="s">
        <v>361</v>
      </c>
      <c r="J917" s="1"/>
      <c r="K917" s="1"/>
      <c r="L917" s="1"/>
    </row>
    <row r="918" spans="8:12" x14ac:dyDescent="0.3">
      <c r="H918" s="2" t="s">
        <v>7</v>
      </c>
      <c r="I918" s="2" t="s">
        <v>137</v>
      </c>
      <c r="J918" s="1"/>
      <c r="K918" s="1"/>
      <c r="L918" s="1"/>
    </row>
    <row r="919" spans="8:12" x14ac:dyDescent="0.3">
      <c r="H919" s="1"/>
      <c r="I919" s="1"/>
      <c r="J919" s="1"/>
      <c r="K919" s="1"/>
      <c r="L919" s="1"/>
    </row>
    <row r="920" spans="8:12" x14ac:dyDescent="0.3">
      <c r="H920" s="3" t="s">
        <v>9</v>
      </c>
      <c r="I920" s="4" t="s">
        <v>10</v>
      </c>
      <c r="J920" s="4" t="s">
        <v>11</v>
      </c>
      <c r="K920" s="4" t="s">
        <v>12</v>
      </c>
      <c r="L920" s="4" t="s">
        <v>13</v>
      </c>
    </row>
    <row r="921" spans="8:12" x14ac:dyDescent="0.3">
      <c r="H921" s="5" t="s">
        <v>14</v>
      </c>
      <c r="I921" s="6"/>
      <c r="J921" s="7" t="s">
        <v>11</v>
      </c>
      <c r="K921" s="6"/>
      <c r="L921" s="6"/>
    </row>
    <row r="922" spans="8:12" x14ac:dyDescent="0.3">
      <c r="H922" s="8" t="s">
        <v>67</v>
      </c>
      <c r="I922" s="9">
        <v>3900</v>
      </c>
      <c r="J922" s="7" t="s">
        <v>16</v>
      </c>
      <c r="K922" s="10">
        <f>Intro_input!$I$37</f>
        <v>3.25</v>
      </c>
      <c r="L922" s="9">
        <f>I922*K922</f>
        <v>12675</v>
      </c>
    </row>
    <row r="923" spans="8:12" x14ac:dyDescent="0.3">
      <c r="H923" s="5" t="s">
        <v>20</v>
      </c>
      <c r="I923" s="6"/>
      <c r="J923" s="7" t="s">
        <v>11</v>
      </c>
      <c r="K923" s="6"/>
      <c r="L923" s="6">
        <f>SUM(L922:L922)</f>
        <v>12675</v>
      </c>
    </row>
    <row r="924" spans="8:12" x14ac:dyDescent="0.3">
      <c r="H924" s="8" t="s">
        <v>11</v>
      </c>
      <c r="I924" s="9"/>
      <c r="J924" s="7" t="s">
        <v>11</v>
      </c>
      <c r="K924" s="9"/>
      <c r="L924" s="9"/>
    </row>
    <row r="925" spans="8:12" x14ac:dyDescent="0.3">
      <c r="H925" s="5" t="s">
        <v>21</v>
      </c>
      <c r="I925" s="6"/>
      <c r="J925" s="7" t="s">
        <v>11</v>
      </c>
      <c r="K925" s="6"/>
      <c r="L925" s="6"/>
    </row>
    <row r="926" spans="8:12" x14ac:dyDescent="0.3">
      <c r="H926" s="8" t="s">
        <v>22</v>
      </c>
      <c r="I926" s="10">
        <v>-0.25</v>
      </c>
      <c r="J926" s="7" t="s">
        <v>61</v>
      </c>
      <c r="K926" s="10">
        <v>2250</v>
      </c>
      <c r="L926" s="9">
        <f>I926*K926</f>
        <v>-562.5</v>
      </c>
    </row>
    <row r="927" spans="8:12" x14ac:dyDescent="0.3">
      <c r="H927" s="8" t="s">
        <v>174</v>
      </c>
      <c r="I927" s="9">
        <v>-143</v>
      </c>
      <c r="J927" s="7" t="s">
        <v>16</v>
      </c>
      <c r="K927" s="10">
        <f>Intro_input!$I$17</f>
        <v>10</v>
      </c>
      <c r="L927" s="9">
        <f>I927*K927</f>
        <v>-1430</v>
      </c>
    </row>
    <row r="928" spans="8:12" x14ac:dyDescent="0.3">
      <c r="H928" s="8" t="s">
        <v>168</v>
      </c>
      <c r="I928" s="9">
        <v>-33</v>
      </c>
      <c r="J928" s="7" t="s">
        <v>16</v>
      </c>
      <c r="K928" s="10">
        <f>Intro_input!$I$18</f>
        <v>16</v>
      </c>
      <c r="L928" s="9">
        <f>I928*K928</f>
        <v>-528</v>
      </c>
    </row>
    <row r="929" spans="8:12" x14ac:dyDescent="0.3">
      <c r="H929" s="8" t="s">
        <v>167</v>
      </c>
      <c r="I929" s="9">
        <v>-55</v>
      </c>
      <c r="J929" s="7" t="s">
        <v>16</v>
      </c>
      <c r="K929" s="10">
        <f>Intro_input!$I$19</f>
        <v>9</v>
      </c>
      <c r="L929" s="9">
        <f>I929*K929</f>
        <v>-495</v>
      </c>
    </row>
    <row r="930" spans="8:12" x14ac:dyDescent="0.3">
      <c r="H930" s="8" t="s">
        <v>166</v>
      </c>
      <c r="I930" s="9"/>
      <c r="J930" s="7" t="s">
        <v>71</v>
      </c>
      <c r="K930" s="9"/>
      <c r="L930" s="9">
        <v>-758</v>
      </c>
    </row>
    <row r="931" spans="8:12" x14ac:dyDescent="0.3">
      <c r="H931" s="8" t="s">
        <v>165</v>
      </c>
      <c r="I931" s="9"/>
      <c r="J931" s="7" t="s">
        <v>71</v>
      </c>
      <c r="K931" s="9"/>
      <c r="L931" s="9">
        <v>-277</v>
      </c>
    </row>
    <row r="932" spans="8:12" x14ac:dyDescent="0.3">
      <c r="H932" s="8" t="s">
        <v>164</v>
      </c>
      <c r="I932" s="9"/>
      <c r="J932" s="7" t="s">
        <v>71</v>
      </c>
      <c r="K932" s="9"/>
      <c r="L932" s="9">
        <v>-291</v>
      </c>
    </row>
    <row r="933" spans="8:12" x14ac:dyDescent="0.3">
      <c r="H933" s="8" t="s">
        <v>172</v>
      </c>
      <c r="I933" s="9"/>
      <c r="J933" s="7" t="s">
        <v>71</v>
      </c>
      <c r="K933" s="9"/>
      <c r="L933" s="9">
        <v>-43</v>
      </c>
    </row>
    <row r="934" spans="8:12" x14ac:dyDescent="0.3">
      <c r="H934" s="8" t="s">
        <v>171</v>
      </c>
      <c r="I934" s="9"/>
      <c r="J934" s="7" t="s">
        <v>71</v>
      </c>
      <c r="K934" s="9"/>
      <c r="L934" s="9">
        <v>-125</v>
      </c>
    </row>
    <row r="935" spans="8:12" x14ac:dyDescent="0.3">
      <c r="H935" s="8" t="s">
        <v>70</v>
      </c>
      <c r="I935" s="9">
        <v>-4400</v>
      </c>
      <c r="J935" s="7" t="s">
        <v>71</v>
      </c>
      <c r="K935" s="10">
        <v>7.0000000000000007E-2</v>
      </c>
      <c r="L935" s="9">
        <f>I935*K935</f>
        <v>-308.00000000000006</v>
      </c>
    </row>
    <row r="936" spans="8:12" x14ac:dyDescent="0.3">
      <c r="H936" s="5" t="s">
        <v>25</v>
      </c>
      <c r="I936" s="6"/>
      <c r="J936" s="7" t="s">
        <v>11</v>
      </c>
      <c r="K936" s="6"/>
      <c r="L936" s="6">
        <f>SUM(L925:L935)</f>
        <v>-4817.5</v>
      </c>
    </row>
    <row r="937" spans="8:12" x14ac:dyDescent="0.3">
      <c r="H937" s="5" t="s">
        <v>26</v>
      </c>
      <c r="I937" s="6"/>
      <c r="J937" s="7" t="s">
        <v>11</v>
      </c>
      <c r="K937" s="6"/>
      <c r="L937" s="6">
        <f>SUM(L923,L936)</f>
        <v>7857.5</v>
      </c>
    </row>
    <row r="938" spans="8:12" x14ac:dyDescent="0.3">
      <c r="H938" s="8" t="s">
        <v>11</v>
      </c>
      <c r="I938" s="9"/>
      <c r="J938" s="7" t="s">
        <v>11</v>
      </c>
      <c r="K938" s="9"/>
      <c r="L938" s="9"/>
    </row>
    <row r="939" spans="8:12" x14ac:dyDescent="0.3">
      <c r="H939" s="5" t="s">
        <v>27</v>
      </c>
      <c r="I939" s="6"/>
      <c r="J939" s="7" t="s">
        <v>11</v>
      </c>
      <c r="K939" s="6"/>
      <c r="L939" s="6"/>
    </row>
    <row r="940" spans="8:12" x14ac:dyDescent="0.3">
      <c r="H940" s="8" t="s">
        <v>28</v>
      </c>
      <c r="I940" s="9">
        <v>-1</v>
      </c>
      <c r="J940" s="7" t="s">
        <v>11</v>
      </c>
      <c r="K940" s="9">
        <v>725</v>
      </c>
      <c r="L940" s="9">
        <f t="shared" ref="L940:L946" si="36">I940*K940</f>
        <v>-725</v>
      </c>
    </row>
    <row r="941" spans="8:12" x14ac:dyDescent="0.3">
      <c r="H941" s="8" t="s">
        <v>163</v>
      </c>
      <c r="I941" s="9">
        <v>-2</v>
      </c>
      <c r="J941" s="7" t="s">
        <v>11</v>
      </c>
      <c r="K941" s="9">
        <v>100</v>
      </c>
      <c r="L941" s="9">
        <f t="shared" si="36"/>
        <v>-200</v>
      </c>
    </row>
    <row r="942" spans="8:12" x14ac:dyDescent="0.3">
      <c r="H942" s="8" t="s">
        <v>31</v>
      </c>
      <c r="I942" s="9">
        <v>-1</v>
      </c>
      <c r="J942" s="7" t="s">
        <v>11</v>
      </c>
      <c r="K942" s="9">
        <v>400</v>
      </c>
      <c r="L942" s="9">
        <f t="shared" si="36"/>
        <v>-400</v>
      </c>
    </row>
    <row r="943" spans="8:12" x14ac:dyDescent="0.3">
      <c r="H943" s="8" t="s">
        <v>162</v>
      </c>
      <c r="I943" s="9">
        <v>-6</v>
      </c>
      <c r="J943" s="7" t="s">
        <v>11</v>
      </c>
      <c r="K943" s="9">
        <v>140</v>
      </c>
      <c r="L943" s="9">
        <f t="shared" si="36"/>
        <v>-840</v>
      </c>
    </row>
    <row r="944" spans="8:12" x14ac:dyDescent="0.3">
      <c r="H944" s="8" t="s">
        <v>33</v>
      </c>
      <c r="I944" s="9">
        <v>-1</v>
      </c>
      <c r="J944" s="7" t="s">
        <v>11</v>
      </c>
      <c r="K944" s="9">
        <v>980</v>
      </c>
      <c r="L944" s="9">
        <f t="shared" si="36"/>
        <v>-980</v>
      </c>
    </row>
    <row r="945" spans="8:12" x14ac:dyDescent="0.3">
      <c r="H945" s="8" t="s">
        <v>94</v>
      </c>
      <c r="I945" s="9">
        <v>-1</v>
      </c>
      <c r="J945" s="7" t="s">
        <v>11</v>
      </c>
      <c r="K945" s="9">
        <v>445</v>
      </c>
      <c r="L945" s="9">
        <f t="shared" si="36"/>
        <v>-445</v>
      </c>
    </row>
    <row r="946" spans="8:12" x14ac:dyDescent="0.3">
      <c r="H946" s="8" t="s">
        <v>95</v>
      </c>
      <c r="I946" s="9">
        <v>-4400</v>
      </c>
      <c r="J946" s="7" t="s">
        <v>11</v>
      </c>
      <c r="K946" s="10">
        <v>0.16</v>
      </c>
      <c r="L946" s="9">
        <f t="shared" si="36"/>
        <v>-704</v>
      </c>
    </row>
    <row r="947" spans="8:12" x14ac:dyDescent="0.3">
      <c r="H947" s="8" t="s">
        <v>38</v>
      </c>
      <c r="I947" s="9"/>
      <c r="J947" s="7" t="s">
        <v>11</v>
      </c>
      <c r="K947" s="9"/>
      <c r="L947" s="9">
        <v>-750</v>
      </c>
    </row>
    <row r="948" spans="8:12" x14ac:dyDescent="0.3">
      <c r="H948" s="5" t="s">
        <v>39</v>
      </c>
      <c r="I948" s="6"/>
      <c r="J948" s="7" t="s">
        <v>11</v>
      </c>
      <c r="K948" s="6"/>
      <c r="L948" s="6">
        <f>SUM(L940:L947)</f>
        <v>-5044</v>
      </c>
    </row>
    <row r="949" spans="8:12" x14ac:dyDescent="0.3">
      <c r="H949" s="8" t="s">
        <v>40</v>
      </c>
      <c r="I949" s="9"/>
      <c r="J949" s="7" t="s">
        <v>11</v>
      </c>
      <c r="K949" s="9"/>
      <c r="L949" s="9">
        <f>SUM(L937,L948)</f>
        <v>2813.5</v>
      </c>
    </row>
    <row r="950" spans="8:12" x14ac:dyDescent="0.3">
      <c r="H950" s="1"/>
      <c r="I950" s="1"/>
      <c r="J950" s="1"/>
      <c r="K950" s="1"/>
      <c r="L950" s="1"/>
    </row>
    <row r="951" spans="8:12" x14ac:dyDescent="0.3">
      <c r="H951" s="2" t="s">
        <v>161</v>
      </c>
      <c r="I951" s="1"/>
      <c r="J951" s="1"/>
      <c r="K951" s="1"/>
      <c r="L951" s="1"/>
    </row>
    <row r="952" spans="8:12" x14ac:dyDescent="0.3">
      <c r="H952" s="1"/>
      <c r="I952" s="1"/>
      <c r="J952" s="1"/>
      <c r="K952" s="1"/>
      <c r="L952" s="1"/>
    </row>
    <row r="953" spans="8:12" x14ac:dyDescent="0.3">
      <c r="H953" s="2" t="s">
        <v>41</v>
      </c>
      <c r="I953" s="1"/>
      <c r="J953" s="1"/>
      <c r="K953" s="1"/>
      <c r="L953" s="1"/>
    </row>
    <row r="954" spans="8:12" x14ac:dyDescent="0.3">
      <c r="H954" s="1"/>
      <c r="I954" s="1"/>
      <c r="J954" s="1"/>
      <c r="K954" s="1"/>
      <c r="L954" s="1"/>
    </row>
    <row r="955" spans="8:12" x14ac:dyDescent="0.3">
      <c r="H955" s="1" t="s">
        <v>96</v>
      </c>
      <c r="I955" s="1"/>
      <c r="J955" s="1"/>
      <c r="K955" s="1"/>
      <c r="L955" s="1"/>
    </row>
    <row r="956" spans="8:12" x14ac:dyDescent="0.3">
      <c r="H956" s="2" t="s">
        <v>1</v>
      </c>
      <c r="I956" s="2" t="s">
        <v>2</v>
      </c>
      <c r="J956" s="1"/>
      <c r="K956" s="1"/>
      <c r="L956" s="1"/>
    </row>
    <row r="957" spans="8:12" x14ac:dyDescent="0.3">
      <c r="H957" s="2" t="s">
        <v>3</v>
      </c>
      <c r="I957" s="2" t="s">
        <v>133</v>
      </c>
      <c r="J957" s="1"/>
      <c r="K957" s="1"/>
      <c r="L957" s="1"/>
    </row>
    <row r="958" spans="8:12" x14ac:dyDescent="0.3">
      <c r="H958" s="2" t="s">
        <v>4</v>
      </c>
      <c r="I958" s="2" t="s">
        <v>157</v>
      </c>
      <c r="J958" s="1"/>
      <c r="K958" s="1"/>
      <c r="L958" s="1"/>
    </row>
    <row r="959" spans="8:12" x14ac:dyDescent="0.3">
      <c r="H959" s="2" t="s">
        <v>6</v>
      </c>
      <c r="I959" s="2" t="s">
        <v>361</v>
      </c>
      <c r="J959" s="1"/>
      <c r="K959" s="1"/>
      <c r="L959" s="1"/>
    </row>
    <row r="960" spans="8:12" x14ac:dyDescent="0.3">
      <c r="H960" s="2" t="s">
        <v>7</v>
      </c>
      <c r="I960" s="2" t="s">
        <v>137</v>
      </c>
      <c r="J960" s="1"/>
      <c r="K960" s="1"/>
      <c r="L960" s="1"/>
    </row>
    <row r="961" spans="8:12" x14ac:dyDescent="0.3">
      <c r="H961" s="1"/>
      <c r="I961" s="1"/>
      <c r="J961" s="1"/>
      <c r="K961" s="1"/>
      <c r="L961" s="1"/>
    </row>
    <row r="962" spans="8:12" x14ac:dyDescent="0.3">
      <c r="H962" s="3" t="s">
        <v>9</v>
      </c>
      <c r="I962" s="4" t="s">
        <v>10</v>
      </c>
      <c r="J962" s="4" t="s">
        <v>11</v>
      </c>
      <c r="K962" s="4" t="s">
        <v>12</v>
      </c>
      <c r="L962" s="4" t="s">
        <v>13</v>
      </c>
    </row>
    <row r="963" spans="8:12" x14ac:dyDescent="0.3">
      <c r="H963" s="5" t="s">
        <v>14</v>
      </c>
      <c r="I963" s="6"/>
      <c r="J963" s="7" t="s">
        <v>11</v>
      </c>
      <c r="K963" s="6"/>
      <c r="L963" s="6"/>
    </row>
    <row r="964" spans="8:12" x14ac:dyDescent="0.3">
      <c r="H964" s="8" t="s">
        <v>141</v>
      </c>
      <c r="I964" s="9">
        <v>4700</v>
      </c>
      <c r="J964" s="7" t="s">
        <v>16</v>
      </c>
      <c r="K964" s="10">
        <f>Intro_input!I38</f>
        <v>2.5</v>
      </c>
      <c r="L964" s="9">
        <f>I964*K964</f>
        <v>11750</v>
      </c>
    </row>
    <row r="965" spans="8:12" x14ac:dyDescent="0.3">
      <c r="H965" s="5" t="s">
        <v>20</v>
      </c>
      <c r="I965" s="6"/>
      <c r="J965" s="7" t="s">
        <v>11</v>
      </c>
      <c r="K965" s="6"/>
      <c r="L965" s="6">
        <f>SUM(L964:L964)</f>
        <v>11750</v>
      </c>
    </row>
    <row r="966" spans="8:12" x14ac:dyDescent="0.3">
      <c r="H966" s="8" t="s">
        <v>11</v>
      </c>
      <c r="I966" s="9"/>
      <c r="J966" s="7" t="s">
        <v>11</v>
      </c>
      <c r="K966" s="9"/>
      <c r="L966" s="9"/>
    </row>
    <row r="967" spans="8:12" x14ac:dyDescent="0.3">
      <c r="H967" s="5" t="s">
        <v>21</v>
      </c>
      <c r="I967" s="6"/>
      <c r="J967" s="7" t="s">
        <v>11</v>
      </c>
      <c r="K967" s="6"/>
      <c r="L967" s="6"/>
    </row>
    <row r="968" spans="8:12" x14ac:dyDescent="0.3">
      <c r="H968" s="8" t="s">
        <v>22</v>
      </c>
      <c r="I968" s="9">
        <v>-200</v>
      </c>
      <c r="J968" s="7" t="s">
        <v>16</v>
      </c>
      <c r="K968" s="10">
        <v>4</v>
      </c>
      <c r="L968" s="9">
        <f>I968*K968</f>
        <v>-800</v>
      </c>
    </row>
    <row r="969" spans="8:12" x14ac:dyDescent="0.3">
      <c r="H969" s="8" t="s">
        <v>168</v>
      </c>
      <c r="I969" s="9">
        <v>-19</v>
      </c>
      <c r="J969" s="7" t="s">
        <v>16</v>
      </c>
      <c r="K969" s="10">
        <f>Intro_input!$I$18</f>
        <v>16</v>
      </c>
      <c r="L969" s="9">
        <f>I969*K969</f>
        <v>-304</v>
      </c>
    </row>
    <row r="970" spans="8:12" x14ac:dyDescent="0.3">
      <c r="H970" s="8" t="s">
        <v>167</v>
      </c>
      <c r="I970" s="9">
        <v>-45</v>
      </c>
      <c r="J970" s="7" t="s">
        <v>16</v>
      </c>
      <c r="K970" s="10">
        <f>Intro_input!$I$19</f>
        <v>9</v>
      </c>
      <c r="L970" s="9">
        <f>I970*K970</f>
        <v>-405</v>
      </c>
    </row>
    <row r="971" spans="8:12" x14ac:dyDescent="0.3">
      <c r="H971" s="8" t="s">
        <v>166</v>
      </c>
      <c r="I971" s="9"/>
      <c r="J971" s="7" t="s">
        <v>71</v>
      </c>
      <c r="K971" s="9"/>
      <c r="L971" s="9">
        <v>-555</v>
      </c>
    </row>
    <row r="972" spans="8:12" x14ac:dyDescent="0.3">
      <c r="H972" s="8" t="s">
        <v>165</v>
      </c>
      <c r="I972" s="9"/>
      <c r="J972" s="7" t="s">
        <v>71</v>
      </c>
      <c r="K972" s="9"/>
      <c r="L972" s="9">
        <v>-41</v>
      </c>
    </row>
    <row r="973" spans="8:12" x14ac:dyDescent="0.3">
      <c r="H973" s="8" t="s">
        <v>164</v>
      </c>
      <c r="I973" s="9"/>
      <c r="J973" s="7" t="s">
        <v>71</v>
      </c>
      <c r="K973" s="9"/>
      <c r="L973" s="9">
        <v>-93</v>
      </c>
    </row>
    <row r="974" spans="8:12" x14ac:dyDescent="0.3">
      <c r="H974" s="5" t="s">
        <v>25</v>
      </c>
      <c r="I974" s="6"/>
      <c r="J974" s="7" t="s">
        <v>11</v>
      </c>
      <c r="K974" s="6"/>
      <c r="L974" s="6">
        <f>SUM(L967:L973)</f>
        <v>-2198</v>
      </c>
    </row>
    <row r="975" spans="8:12" x14ac:dyDescent="0.3">
      <c r="H975" s="5" t="s">
        <v>26</v>
      </c>
      <c r="I975" s="6"/>
      <c r="J975" s="7" t="s">
        <v>11</v>
      </c>
      <c r="K975" s="6"/>
      <c r="L975" s="6">
        <f>SUM(L965,L974)</f>
        <v>9552</v>
      </c>
    </row>
    <row r="976" spans="8:12" x14ac:dyDescent="0.3">
      <c r="H976" s="8" t="s">
        <v>11</v>
      </c>
      <c r="I976" s="9"/>
      <c r="J976" s="7" t="s">
        <v>11</v>
      </c>
      <c r="K976" s="9"/>
      <c r="L976" s="9"/>
    </row>
    <row r="977" spans="8:12" x14ac:dyDescent="0.3">
      <c r="H977" s="5" t="s">
        <v>27</v>
      </c>
      <c r="I977" s="6"/>
      <c r="J977" s="7" t="s">
        <v>11</v>
      </c>
      <c r="K977" s="6"/>
      <c r="L977" s="6"/>
    </row>
    <row r="978" spans="8:12" x14ac:dyDescent="0.3">
      <c r="H978" s="8" t="s">
        <v>28</v>
      </c>
      <c r="I978" s="9">
        <v>-1</v>
      </c>
      <c r="J978" s="7" t="s">
        <v>11</v>
      </c>
      <c r="K978" s="9">
        <v>725</v>
      </c>
      <c r="L978" s="9">
        <f t="shared" ref="L978:L986" si="37">I978*K978</f>
        <v>-725</v>
      </c>
    </row>
    <row r="979" spans="8:12" x14ac:dyDescent="0.3">
      <c r="H979" s="8" t="s">
        <v>163</v>
      </c>
      <c r="I979" s="9">
        <v>-1</v>
      </c>
      <c r="J979" s="7" t="s">
        <v>11</v>
      </c>
      <c r="K979" s="9">
        <v>100</v>
      </c>
      <c r="L979" s="9">
        <f t="shared" si="37"/>
        <v>-100</v>
      </c>
    </row>
    <row r="980" spans="8:12" x14ac:dyDescent="0.3">
      <c r="H980" s="8" t="s">
        <v>135</v>
      </c>
      <c r="I980" s="9">
        <v>-1</v>
      </c>
      <c r="J980" s="7" t="s">
        <v>11</v>
      </c>
      <c r="K980" s="9">
        <v>200</v>
      </c>
      <c r="L980" s="9">
        <f t="shared" si="37"/>
        <v>-200</v>
      </c>
    </row>
    <row r="981" spans="8:12" x14ac:dyDescent="0.3">
      <c r="H981" s="8" t="s">
        <v>31</v>
      </c>
      <c r="I981" s="9">
        <v>-1</v>
      </c>
      <c r="J981" s="7" t="s">
        <v>11</v>
      </c>
      <c r="K981" s="9">
        <v>400</v>
      </c>
      <c r="L981" s="9">
        <f t="shared" si="37"/>
        <v>-400</v>
      </c>
    </row>
    <row r="982" spans="8:12" x14ac:dyDescent="0.3">
      <c r="H982" s="8" t="s">
        <v>91</v>
      </c>
      <c r="I982" s="9">
        <v>-1</v>
      </c>
      <c r="J982" s="7" t="s">
        <v>11</v>
      </c>
      <c r="K982" s="9">
        <v>175</v>
      </c>
      <c r="L982" s="9">
        <f t="shared" si="37"/>
        <v>-175</v>
      </c>
    </row>
    <row r="983" spans="8:12" x14ac:dyDescent="0.3">
      <c r="H983" s="8" t="s">
        <v>162</v>
      </c>
      <c r="I983" s="9">
        <v>-2</v>
      </c>
      <c r="J983" s="7" t="s">
        <v>11</v>
      </c>
      <c r="K983" s="9">
        <v>140</v>
      </c>
      <c r="L983" s="9">
        <f t="shared" si="37"/>
        <v>-280</v>
      </c>
    </row>
    <row r="984" spans="8:12" x14ac:dyDescent="0.3">
      <c r="H984" s="8" t="s">
        <v>33</v>
      </c>
      <c r="I984" s="9">
        <v>-1</v>
      </c>
      <c r="J984" s="7" t="s">
        <v>11</v>
      </c>
      <c r="K984" s="9">
        <v>1050</v>
      </c>
      <c r="L984" s="9">
        <f t="shared" si="37"/>
        <v>-1050</v>
      </c>
    </row>
    <row r="985" spans="8:12" x14ac:dyDescent="0.3">
      <c r="H985" s="8" t="s">
        <v>142</v>
      </c>
      <c r="I985" s="9">
        <v>-1</v>
      </c>
      <c r="J985" s="7" t="s">
        <v>11</v>
      </c>
      <c r="K985" s="9">
        <v>300</v>
      </c>
      <c r="L985" s="9">
        <f t="shared" si="37"/>
        <v>-300</v>
      </c>
    </row>
    <row r="986" spans="8:12" x14ac:dyDescent="0.3">
      <c r="H986" s="8" t="s">
        <v>143</v>
      </c>
      <c r="I986" s="9">
        <v>-4700</v>
      </c>
      <c r="J986" s="7" t="s">
        <v>11</v>
      </c>
      <c r="K986" s="10">
        <v>0.14000000000000001</v>
      </c>
      <c r="L986" s="9">
        <f t="shared" si="37"/>
        <v>-658.00000000000011</v>
      </c>
    </row>
    <row r="987" spans="8:12" x14ac:dyDescent="0.3">
      <c r="H987" s="8" t="s">
        <v>38</v>
      </c>
      <c r="I987" s="9"/>
      <c r="J987" s="7" t="s">
        <v>11</v>
      </c>
      <c r="K987" s="9"/>
      <c r="L987" s="9">
        <v>-750</v>
      </c>
    </row>
    <row r="988" spans="8:12" x14ac:dyDescent="0.3">
      <c r="H988" s="5" t="s">
        <v>39</v>
      </c>
      <c r="I988" s="6"/>
      <c r="J988" s="7" t="s">
        <v>11</v>
      </c>
      <c r="K988" s="6"/>
      <c r="L988" s="6">
        <f>SUM(L978:L987)</f>
        <v>-4638</v>
      </c>
    </row>
    <row r="989" spans="8:12" x14ac:dyDescent="0.3">
      <c r="H989" s="8" t="s">
        <v>40</v>
      </c>
      <c r="I989" s="9"/>
      <c r="J989" s="7" t="s">
        <v>11</v>
      </c>
      <c r="K989" s="9"/>
      <c r="L989" s="9">
        <f>SUM(L975,L988)</f>
        <v>4914</v>
      </c>
    </row>
    <row r="990" spans="8:12" x14ac:dyDescent="0.3">
      <c r="H990" s="1"/>
      <c r="I990" s="1"/>
      <c r="J990" s="1"/>
      <c r="K990" s="1"/>
      <c r="L990" s="1"/>
    </row>
    <row r="991" spans="8:12" x14ac:dyDescent="0.3">
      <c r="H991" s="2" t="s">
        <v>161</v>
      </c>
      <c r="I991" s="1"/>
      <c r="J991" s="1"/>
      <c r="K991" s="1"/>
      <c r="L991" s="1"/>
    </row>
    <row r="992" spans="8:12" x14ac:dyDescent="0.3">
      <c r="H992" s="2" t="s">
        <v>160</v>
      </c>
      <c r="I992" s="1"/>
      <c r="J992" s="1"/>
      <c r="K992" s="1"/>
      <c r="L992" s="1"/>
    </row>
    <row r="993" spans="8:12" x14ac:dyDescent="0.3">
      <c r="H993" s="2" t="s">
        <v>11</v>
      </c>
      <c r="I993" s="1"/>
      <c r="J993" s="1"/>
      <c r="K993" s="1"/>
      <c r="L993" s="1"/>
    </row>
    <row r="994" spans="8:12" x14ac:dyDescent="0.3">
      <c r="H994" s="2" t="s">
        <v>144</v>
      </c>
      <c r="I994" s="1"/>
      <c r="J994" s="1"/>
      <c r="K994" s="1"/>
      <c r="L994" s="1"/>
    </row>
    <row r="995" spans="8:12" x14ac:dyDescent="0.3">
      <c r="H995" s="1"/>
      <c r="I995" s="1"/>
      <c r="J995" s="1"/>
      <c r="K995" s="1"/>
      <c r="L995" s="1"/>
    </row>
    <row r="996" spans="8:12" x14ac:dyDescent="0.3">
      <c r="H996" s="2" t="s">
        <v>41</v>
      </c>
      <c r="I996" s="1"/>
      <c r="J996" s="1"/>
      <c r="K996" s="1"/>
      <c r="L996" s="1"/>
    </row>
    <row r="997" spans="8:12" x14ac:dyDescent="0.3">
      <c r="H997" s="1"/>
      <c r="I997" s="1"/>
      <c r="J997" s="1"/>
      <c r="K997" s="1"/>
      <c r="L997" s="1"/>
    </row>
    <row r="998" spans="8:12" x14ac:dyDescent="0.3">
      <c r="H998" s="1" t="s">
        <v>98</v>
      </c>
      <c r="I998" s="1"/>
      <c r="J998" s="1"/>
      <c r="K998" s="1"/>
      <c r="L998" s="1"/>
    </row>
    <row r="999" spans="8:12" x14ac:dyDescent="0.3">
      <c r="H999" s="2" t="s">
        <v>1</v>
      </c>
      <c r="I999" s="2" t="s">
        <v>2</v>
      </c>
      <c r="J999" s="1"/>
      <c r="K999" s="1"/>
      <c r="L999" s="1"/>
    </row>
    <row r="1000" spans="8:12" x14ac:dyDescent="0.3">
      <c r="H1000" s="2" t="s">
        <v>3</v>
      </c>
      <c r="I1000" s="2" t="s">
        <v>133</v>
      </c>
      <c r="J1000" s="1"/>
      <c r="K1000" s="1"/>
      <c r="L1000" s="1"/>
    </row>
    <row r="1001" spans="8:12" x14ac:dyDescent="0.3">
      <c r="H1001" s="2" t="s">
        <v>4</v>
      </c>
      <c r="I1001" s="2" t="s">
        <v>157</v>
      </c>
      <c r="J1001" s="1"/>
      <c r="K1001" s="1"/>
      <c r="L1001" s="1"/>
    </row>
    <row r="1002" spans="8:12" x14ac:dyDescent="0.3">
      <c r="H1002" s="2" t="s">
        <v>6</v>
      </c>
      <c r="I1002" s="2" t="s">
        <v>361</v>
      </c>
      <c r="J1002" s="1"/>
      <c r="K1002" s="1"/>
      <c r="L1002" s="1"/>
    </row>
    <row r="1003" spans="8:12" x14ac:dyDescent="0.3">
      <c r="H1003" s="2" t="s">
        <v>7</v>
      </c>
      <c r="I1003" s="2" t="s">
        <v>137</v>
      </c>
      <c r="J1003" s="1"/>
      <c r="K1003" s="1"/>
      <c r="L1003" s="1"/>
    </row>
    <row r="1004" spans="8:12" x14ac:dyDescent="0.3">
      <c r="H1004" s="1"/>
      <c r="I1004" s="1"/>
      <c r="J1004" s="1"/>
      <c r="K1004" s="1"/>
      <c r="L1004" s="1"/>
    </row>
    <row r="1005" spans="8:12" x14ac:dyDescent="0.3">
      <c r="H1005" s="3" t="s">
        <v>9</v>
      </c>
      <c r="I1005" s="4" t="s">
        <v>10</v>
      </c>
      <c r="J1005" s="4" t="s">
        <v>11</v>
      </c>
      <c r="K1005" s="4" t="s">
        <v>12</v>
      </c>
      <c r="L1005" s="4" t="s">
        <v>13</v>
      </c>
    </row>
    <row r="1006" spans="8:12" x14ac:dyDescent="0.3">
      <c r="H1006" s="5" t="s">
        <v>14</v>
      </c>
      <c r="I1006" s="6"/>
      <c r="J1006" s="7" t="s">
        <v>11</v>
      </c>
      <c r="K1006" s="6"/>
      <c r="L1006" s="6"/>
    </row>
    <row r="1007" spans="8:12" x14ac:dyDescent="0.3">
      <c r="H1007" s="8" t="s">
        <v>98</v>
      </c>
      <c r="I1007" s="9">
        <v>4700</v>
      </c>
      <c r="J1007" s="7" t="s">
        <v>16</v>
      </c>
      <c r="K1007" s="10">
        <f>Intro_input!I39</f>
        <v>2.5</v>
      </c>
      <c r="L1007" s="9">
        <f>I1007*K1007</f>
        <v>11750</v>
      </c>
    </row>
    <row r="1008" spans="8:12" x14ac:dyDescent="0.3">
      <c r="H1008" s="5" t="s">
        <v>20</v>
      </c>
      <c r="I1008" s="6"/>
      <c r="J1008" s="7" t="s">
        <v>11</v>
      </c>
      <c r="K1008" s="6"/>
      <c r="L1008" s="6">
        <f>SUM(L1007:L1007)</f>
        <v>11750</v>
      </c>
    </row>
    <row r="1009" spans="8:12" x14ac:dyDescent="0.3">
      <c r="H1009" s="8" t="s">
        <v>11</v>
      </c>
      <c r="I1009" s="9"/>
      <c r="J1009" s="7" t="s">
        <v>11</v>
      </c>
      <c r="K1009" s="9"/>
      <c r="L1009" s="9"/>
    </row>
    <row r="1010" spans="8:12" x14ac:dyDescent="0.3">
      <c r="H1010" s="5" t="s">
        <v>21</v>
      </c>
      <c r="I1010" s="6"/>
      <c r="J1010" s="7" t="s">
        <v>11</v>
      </c>
      <c r="K1010" s="6"/>
      <c r="L1010" s="6"/>
    </row>
    <row r="1011" spans="8:12" x14ac:dyDescent="0.3">
      <c r="H1011" s="8" t="s">
        <v>22</v>
      </c>
      <c r="I1011" s="9">
        <v>-230</v>
      </c>
      <c r="J1011" s="7" t="s">
        <v>16</v>
      </c>
      <c r="K1011" s="10">
        <v>4.5</v>
      </c>
      <c r="L1011" s="9">
        <f>I1011*K1011</f>
        <v>-1035</v>
      </c>
    </row>
    <row r="1012" spans="8:12" x14ac:dyDescent="0.3">
      <c r="H1012" s="8" t="s">
        <v>168</v>
      </c>
      <c r="I1012" s="9">
        <v>-25</v>
      </c>
      <c r="J1012" s="7" t="s">
        <v>16</v>
      </c>
      <c r="K1012" s="10">
        <f>Intro_input!$I$18</f>
        <v>16</v>
      </c>
      <c r="L1012" s="9">
        <f>I1012*K1012</f>
        <v>-400</v>
      </c>
    </row>
    <row r="1013" spans="8:12" x14ac:dyDescent="0.3">
      <c r="H1013" s="8" t="s">
        <v>167</v>
      </c>
      <c r="I1013" s="9">
        <v>-47</v>
      </c>
      <c r="J1013" s="7" t="s">
        <v>16</v>
      </c>
      <c r="K1013" s="10">
        <f>Intro_input!$I$19</f>
        <v>9</v>
      </c>
      <c r="L1013" s="9">
        <f>I1013*K1013</f>
        <v>-423</v>
      </c>
    </row>
    <row r="1014" spans="8:12" x14ac:dyDescent="0.3">
      <c r="H1014" s="8" t="s">
        <v>166</v>
      </c>
      <c r="I1014" s="9"/>
      <c r="J1014" s="7" t="s">
        <v>71</v>
      </c>
      <c r="K1014" s="9"/>
      <c r="L1014" s="9">
        <v>-518</v>
      </c>
    </row>
    <row r="1015" spans="8:12" x14ac:dyDescent="0.3">
      <c r="H1015" s="8" t="s">
        <v>165</v>
      </c>
      <c r="I1015" s="9"/>
      <c r="J1015" s="7" t="s">
        <v>71</v>
      </c>
      <c r="K1015" s="9"/>
      <c r="L1015" s="9">
        <v>-108</v>
      </c>
    </row>
    <row r="1016" spans="8:12" x14ac:dyDescent="0.3">
      <c r="H1016" s="8" t="s">
        <v>164</v>
      </c>
      <c r="I1016" s="9"/>
      <c r="J1016" s="7" t="s">
        <v>71</v>
      </c>
      <c r="K1016" s="9"/>
      <c r="L1016" s="9">
        <v>-92</v>
      </c>
    </row>
    <row r="1017" spans="8:12" x14ac:dyDescent="0.3">
      <c r="H1017" s="5" t="s">
        <v>25</v>
      </c>
      <c r="I1017" s="6"/>
      <c r="J1017" s="7" t="s">
        <v>11</v>
      </c>
      <c r="K1017" s="6"/>
      <c r="L1017" s="6">
        <f>SUM(L1010:L1016)</f>
        <v>-2576</v>
      </c>
    </row>
    <row r="1018" spans="8:12" x14ac:dyDescent="0.3">
      <c r="H1018" s="5" t="s">
        <v>26</v>
      </c>
      <c r="I1018" s="6"/>
      <c r="J1018" s="7" t="s">
        <v>11</v>
      </c>
      <c r="K1018" s="6"/>
      <c r="L1018" s="6">
        <f>SUM(L1008,L1017)</f>
        <v>9174</v>
      </c>
    </row>
    <row r="1019" spans="8:12" x14ac:dyDescent="0.3">
      <c r="H1019" s="8" t="s">
        <v>11</v>
      </c>
      <c r="I1019" s="9"/>
      <c r="J1019" s="7" t="s">
        <v>11</v>
      </c>
      <c r="K1019" s="9"/>
      <c r="L1019" s="9"/>
    </row>
    <row r="1020" spans="8:12" x14ac:dyDescent="0.3">
      <c r="H1020" s="5" t="s">
        <v>27</v>
      </c>
      <c r="I1020" s="6"/>
      <c r="J1020" s="7" t="s">
        <v>11</v>
      </c>
      <c r="K1020" s="6"/>
      <c r="L1020" s="6"/>
    </row>
    <row r="1021" spans="8:12" x14ac:dyDescent="0.3">
      <c r="H1021" s="8" t="s">
        <v>28</v>
      </c>
      <c r="I1021" s="9">
        <v>-1</v>
      </c>
      <c r="J1021" s="7" t="s">
        <v>11</v>
      </c>
      <c r="K1021" s="9">
        <v>725</v>
      </c>
      <c r="L1021" s="9">
        <f t="shared" ref="L1021:L1028" si="38">I1021*K1021</f>
        <v>-725</v>
      </c>
    </row>
    <row r="1022" spans="8:12" x14ac:dyDescent="0.3">
      <c r="H1022" s="8" t="s">
        <v>163</v>
      </c>
      <c r="I1022" s="9">
        <v>-1</v>
      </c>
      <c r="J1022" s="7" t="s">
        <v>11</v>
      </c>
      <c r="K1022" s="9">
        <v>100</v>
      </c>
      <c r="L1022" s="9">
        <f t="shared" si="38"/>
        <v>-100</v>
      </c>
    </row>
    <row r="1023" spans="8:12" x14ac:dyDescent="0.3">
      <c r="H1023" s="8" t="s">
        <v>135</v>
      </c>
      <c r="I1023" s="9">
        <v>-1</v>
      </c>
      <c r="J1023" s="7" t="s">
        <v>11</v>
      </c>
      <c r="K1023" s="9">
        <v>200</v>
      </c>
      <c r="L1023" s="9">
        <f t="shared" si="38"/>
        <v>-200</v>
      </c>
    </row>
    <row r="1024" spans="8:12" x14ac:dyDescent="0.3">
      <c r="H1024" s="8" t="s">
        <v>31</v>
      </c>
      <c r="I1024" s="9">
        <v>-1</v>
      </c>
      <c r="J1024" s="7" t="s">
        <v>11</v>
      </c>
      <c r="K1024" s="9">
        <v>400</v>
      </c>
      <c r="L1024" s="9">
        <f t="shared" si="38"/>
        <v>-400</v>
      </c>
    </row>
    <row r="1025" spans="8:12" x14ac:dyDescent="0.3">
      <c r="H1025" s="8" t="s">
        <v>162</v>
      </c>
      <c r="I1025" s="9">
        <v>-3</v>
      </c>
      <c r="J1025" s="7" t="s">
        <v>11</v>
      </c>
      <c r="K1025" s="9">
        <v>140</v>
      </c>
      <c r="L1025" s="9">
        <f t="shared" si="38"/>
        <v>-420</v>
      </c>
    </row>
    <row r="1026" spans="8:12" x14ac:dyDescent="0.3">
      <c r="H1026" s="8" t="s">
        <v>33</v>
      </c>
      <c r="I1026" s="9">
        <v>-1</v>
      </c>
      <c r="J1026" s="7" t="s">
        <v>11</v>
      </c>
      <c r="K1026" s="9">
        <v>1050</v>
      </c>
      <c r="L1026" s="9">
        <f t="shared" si="38"/>
        <v>-1050</v>
      </c>
    </row>
    <row r="1027" spans="8:12" x14ac:dyDescent="0.3">
      <c r="H1027" s="8" t="s">
        <v>340</v>
      </c>
      <c r="I1027" s="9">
        <v>-1</v>
      </c>
      <c r="J1027" s="7" t="s">
        <v>11</v>
      </c>
      <c r="K1027" s="9">
        <v>300</v>
      </c>
      <c r="L1027" s="9">
        <f t="shared" si="38"/>
        <v>-300</v>
      </c>
    </row>
    <row r="1028" spans="8:12" x14ac:dyDescent="0.3">
      <c r="H1028" s="8" t="s">
        <v>148</v>
      </c>
      <c r="I1028" s="9">
        <v>-4700</v>
      </c>
      <c r="J1028" s="7" t="s">
        <v>11</v>
      </c>
      <c r="K1028" s="10">
        <v>0.14000000000000001</v>
      </c>
      <c r="L1028" s="9">
        <f t="shared" si="38"/>
        <v>-658.00000000000011</v>
      </c>
    </row>
    <row r="1029" spans="8:12" x14ac:dyDescent="0.3">
      <c r="H1029" s="8" t="s">
        <v>38</v>
      </c>
      <c r="I1029" s="9"/>
      <c r="J1029" s="7" t="s">
        <v>11</v>
      </c>
      <c r="K1029" s="9"/>
      <c r="L1029" s="9">
        <v>-750</v>
      </c>
    </row>
    <row r="1030" spans="8:12" x14ac:dyDescent="0.3">
      <c r="H1030" s="5" t="s">
        <v>39</v>
      </c>
      <c r="I1030" s="6"/>
      <c r="J1030" s="7" t="s">
        <v>11</v>
      </c>
      <c r="K1030" s="6"/>
      <c r="L1030" s="6">
        <f>SUM(L1021:L1029)</f>
        <v>-4603</v>
      </c>
    </row>
    <row r="1031" spans="8:12" x14ac:dyDescent="0.3">
      <c r="H1031" s="8" t="s">
        <v>40</v>
      </c>
      <c r="I1031" s="9"/>
      <c r="J1031" s="7" t="s">
        <v>11</v>
      </c>
      <c r="K1031" s="9"/>
      <c r="L1031" s="9">
        <f>SUM(L1018,L1030)</f>
        <v>4571</v>
      </c>
    </row>
    <row r="1032" spans="8:12" x14ac:dyDescent="0.3">
      <c r="H1032" s="1"/>
      <c r="I1032" s="1"/>
      <c r="J1032" s="1"/>
      <c r="K1032" s="1"/>
      <c r="L1032" s="1"/>
    </row>
    <row r="1033" spans="8:12" x14ac:dyDescent="0.3">
      <c r="H1033" s="2" t="s">
        <v>161</v>
      </c>
      <c r="I1033" s="1"/>
      <c r="J1033" s="1"/>
      <c r="K1033" s="1"/>
      <c r="L1033" s="1"/>
    </row>
    <row r="1034" spans="8:12" x14ac:dyDescent="0.3">
      <c r="H1034" s="2" t="s">
        <v>160</v>
      </c>
      <c r="I1034" s="1"/>
      <c r="J1034" s="1"/>
      <c r="K1034" s="1"/>
      <c r="L1034" s="1"/>
    </row>
    <row r="1035" spans="8:12" x14ac:dyDescent="0.3">
      <c r="H1035" s="2" t="s">
        <v>11</v>
      </c>
      <c r="I1035" s="1"/>
      <c r="J1035" s="1"/>
      <c r="K1035" s="1"/>
      <c r="L1035" s="1"/>
    </row>
    <row r="1036" spans="8:12" x14ac:dyDescent="0.3">
      <c r="H1036" s="2" t="s">
        <v>11</v>
      </c>
      <c r="I1036" s="1"/>
      <c r="J1036" s="1"/>
      <c r="K1036" s="1"/>
      <c r="L1036" s="1"/>
    </row>
    <row r="1037" spans="8:12" x14ac:dyDescent="0.3">
      <c r="H1037" s="2" t="s">
        <v>341</v>
      </c>
      <c r="I1037" s="1"/>
      <c r="J1037" s="1"/>
      <c r="K1037" s="1"/>
      <c r="L1037" s="1"/>
    </row>
    <row r="1038" spans="8:12" x14ac:dyDescent="0.3">
      <c r="H1038" s="1"/>
      <c r="I1038" s="1"/>
      <c r="J1038" s="1"/>
      <c r="K1038" s="1"/>
      <c r="L1038" s="1"/>
    </row>
    <row r="1039" spans="8:12" x14ac:dyDescent="0.3">
      <c r="H1039" s="2" t="s">
        <v>41</v>
      </c>
      <c r="I1039" s="1"/>
      <c r="J1039" s="1"/>
      <c r="K1039" s="1"/>
      <c r="L1039" s="1"/>
    </row>
    <row r="1040" spans="8:12" x14ac:dyDescent="0.3">
      <c r="H1040" s="1"/>
      <c r="I1040" s="1"/>
      <c r="J1040" s="1"/>
      <c r="K1040" s="1"/>
      <c r="L1040" s="1"/>
    </row>
    <row r="1041" spans="8:12" x14ac:dyDescent="0.3">
      <c r="H1041" s="1" t="s">
        <v>100</v>
      </c>
      <c r="I1041" s="1"/>
      <c r="J1041" s="1"/>
      <c r="K1041" s="1"/>
      <c r="L1041" s="1"/>
    </row>
    <row r="1042" spans="8:12" x14ac:dyDescent="0.3">
      <c r="H1042" s="2" t="s">
        <v>1</v>
      </c>
      <c r="I1042" s="2" t="s">
        <v>2</v>
      </c>
      <c r="J1042" s="1"/>
      <c r="K1042" s="1"/>
      <c r="L1042" s="1"/>
    </row>
    <row r="1043" spans="8:12" x14ac:dyDescent="0.3">
      <c r="H1043" s="2" t="s">
        <v>3</v>
      </c>
      <c r="I1043" s="2" t="s">
        <v>133</v>
      </c>
      <c r="J1043" s="1"/>
      <c r="K1043" s="1"/>
      <c r="L1043" s="1"/>
    </row>
    <row r="1044" spans="8:12" x14ac:dyDescent="0.3">
      <c r="H1044" s="2" t="s">
        <v>4</v>
      </c>
      <c r="I1044" s="2" t="s">
        <v>157</v>
      </c>
      <c r="J1044" s="1"/>
      <c r="K1044" s="1"/>
      <c r="L1044" s="1"/>
    </row>
    <row r="1045" spans="8:12" x14ac:dyDescent="0.3">
      <c r="H1045" s="2" t="s">
        <v>6</v>
      </c>
      <c r="I1045" s="2" t="s">
        <v>361</v>
      </c>
      <c r="J1045" s="1"/>
      <c r="K1045" s="1"/>
      <c r="L1045" s="1"/>
    </row>
    <row r="1046" spans="8:12" x14ac:dyDescent="0.3">
      <c r="H1046" s="2" t="s">
        <v>7</v>
      </c>
      <c r="I1046" s="2" t="s">
        <v>137</v>
      </c>
      <c r="J1046" s="1"/>
      <c r="K1046" s="1"/>
      <c r="L1046" s="1"/>
    </row>
    <row r="1047" spans="8:12" x14ac:dyDescent="0.3">
      <c r="H1047" s="1"/>
      <c r="I1047" s="1"/>
      <c r="J1047" s="1"/>
      <c r="K1047" s="1"/>
      <c r="L1047" s="1"/>
    </row>
    <row r="1048" spans="8:12" x14ac:dyDescent="0.3">
      <c r="H1048" s="3" t="s">
        <v>9</v>
      </c>
      <c r="I1048" s="4" t="s">
        <v>10</v>
      </c>
      <c r="J1048" s="4" t="s">
        <v>11</v>
      </c>
      <c r="K1048" s="4" t="s">
        <v>12</v>
      </c>
      <c r="L1048" s="4" t="s">
        <v>13</v>
      </c>
    </row>
    <row r="1049" spans="8:12" x14ac:dyDescent="0.3">
      <c r="H1049" s="1"/>
      <c r="I1049" s="1"/>
      <c r="J1049" s="1"/>
      <c r="K1049" s="1"/>
      <c r="L1049" s="1"/>
    </row>
    <row r="1050" spans="8:12" x14ac:dyDescent="0.3">
      <c r="H1050" s="2" t="s">
        <v>158</v>
      </c>
      <c r="I1050" s="1"/>
      <c r="J1050" s="1"/>
      <c r="K1050" s="1"/>
      <c r="L1050" s="1"/>
    </row>
    <row r="1051" spans="8:12" x14ac:dyDescent="0.3">
      <c r="H1051" s="1"/>
      <c r="I1051" s="1"/>
      <c r="J1051" s="1"/>
      <c r="K1051" s="1"/>
      <c r="L1051" s="1"/>
    </row>
    <row r="1052" spans="8:12" x14ac:dyDescent="0.3">
      <c r="H1052" s="2" t="s">
        <v>41</v>
      </c>
      <c r="I1052" s="1"/>
      <c r="J1052" s="1"/>
      <c r="K1052" s="1"/>
      <c r="L1052" s="1"/>
    </row>
    <row r="1053" spans="8:12" x14ac:dyDescent="0.3">
      <c r="H1053" s="1"/>
      <c r="I1053" s="1"/>
      <c r="J1053" s="1"/>
      <c r="K1053" s="1"/>
      <c r="L1053" s="1"/>
    </row>
    <row r="1054" spans="8:12" x14ac:dyDescent="0.3">
      <c r="H1054" s="1" t="s">
        <v>102</v>
      </c>
      <c r="I1054" s="1"/>
      <c r="J1054" s="1"/>
      <c r="K1054" s="1"/>
      <c r="L1054" s="1"/>
    </row>
    <row r="1055" spans="8:12" x14ac:dyDescent="0.3">
      <c r="H1055" s="2" t="s">
        <v>1</v>
      </c>
      <c r="I1055" s="2" t="s">
        <v>2</v>
      </c>
      <c r="J1055" s="1"/>
      <c r="K1055" s="1"/>
      <c r="L1055" s="1"/>
    </row>
    <row r="1056" spans="8:12" x14ac:dyDescent="0.3">
      <c r="H1056" s="2" t="s">
        <v>3</v>
      </c>
      <c r="I1056" s="2" t="s">
        <v>133</v>
      </c>
      <c r="J1056" s="1"/>
      <c r="K1056" s="1"/>
      <c r="L1056" s="1"/>
    </row>
    <row r="1057" spans="8:12" x14ac:dyDescent="0.3">
      <c r="H1057" s="2" t="s">
        <v>4</v>
      </c>
      <c r="I1057" s="2" t="s">
        <v>157</v>
      </c>
      <c r="J1057" s="1"/>
      <c r="K1057" s="1"/>
      <c r="L1057" s="1"/>
    </row>
    <row r="1058" spans="8:12" x14ac:dyDescent="0.3">
      <c r="H1058" s="2" t="s">
        <v>6</v>
      </c>
      <c r="I1058" s="2" t="s">
        <v>361</v>
      </c>
      <c r="J1058" s="1"/>
      <c r="K1058" s="1"/>
      <c r="L1058" s="1"/>
    </row>
    <row r="1059" spans="8:12" x14ac:dyDescent="0.3">
      <c r="H1059" s="2" t="s">
        <v>7</v>
      </c>
      <c r="I1059" s="2" t="s">
        <v>137</v>
      </c>
      <c r="J1059" s="1"/>
      <c r="K1059" s="1"/>
      <c r="L1059" s="1"/>
    </row>
    <row r="1060" spans="8:12" x14ac:dyDescent="0.3">
      <c r="H1060" s="1"/>
      <c r="I1060" s="1"/>
      <c r="J1060" s="1"/>
      <c r="K1060" s="1"/>
      <c r="L1060" s="1"/>
    </row>
    <row r="1061" spans="8:12" x14ac:dyDescent="0.3">
      <c r="H1061" s="3" t="s">
        <v>9</v>
      </c>
      <c r="I1061" s="4" t="s">
        <v>10</v>
      </c>
      <c r="J1061" s="4" t="s">
        <v>11</v>
      </c>
      <c r="K1061" s="4" t="s">
        <v>12</v>
      </c>
      <c r="L1061" s="4" t="s">
        <v>13</v>
      </c>
    </row>
    <row r="1062" spans="8:12" x14ac:dyDescent="0.3">
      <c r="H1062" s="5" t="s">
        <v>14</v>
      </c>
      <c r="I1062" s="6"/>
      <c r="J1062" s="7" t="s">
        <v>11</v>
      </c>
      <c r="K1062" s="6"/>
      <c r="L1062" s="6"/>
    </row>
    <row r="1063" spans="8:12" x14ac:dyDescent="0.3">
      <c r="H1063" s="8" t="s">
        <v>103</v>
      </c>
      <c r="I1063" s="9">
        <f>37400*0.939759037</f>
        <v>35146.987983799998</v>
      </c>
      <c r="J1063" s="7" t="s">
        <v>16</v>
      </c>
      <c r="K1063" s="10">
        <f>Intro_input!I41</f>
        <v>1.4</v>
      </c>
      <c r="L1063" s="9">
        <f>I1063*K1063</f>
        <v>49205.783177319994</v>
      </c>
    </row>
    <row r="1064" spans="8:12" x14ac:dyDescent="0.3">
      <c r="H1064" s="8" t="s">
        <v>117</v>
      </c>
      <c r="I1064" s="9">
        <f>6600*0.939759037</f>
        <v>6202.4096442</v>
      </c>
      <c r="J1064" s="7" t="s">
        <v>16</v>
      </c>
      <c r="K1064" s="10">
        <v>0.13</v>
      </c>
      <c r="L1064" s="9">
        <f>I1064*K1064</f>
        <v>806.31325374599999</v>
      </c>
    </row>
    <row r="1065" spans="8:12" x14ac:dyDescent="0.3">
      <c r="H1065" s="5" t="s">
        <v>20</v>
      </c>
      <c r="I1065" s="6"/>
      <c r="J1065" s="7" t="s">
        <v>11</v>
      </c>
      <c r="K1065" s="6"/>
      <c r="L1065" s="6">
        <f>SUM(L1063:L1064)</f>
        <v>50012.096431065991</v>
      </c>
    </row>
    <row r="1066" spans="8:12" x14ac:dyDescent="0.3">
      <c r="H1066" s="8" t="s">
        <v>11</v>
      </c>
      <c r="I1066" s="9"/>
      <c r="J1066" s="7" t="s">
        <v>11</v>
      </c>
      <c r="K1066" s="9"/>
      <c r="L1066" s="9"/>
    </row>
    <row r="1067" spans="8:12" x14ac:dyDescent="0.3">
      <c r="H1067" s="5" t="s">
        <v>21</v>
      </c>
      <c r="I1067" s="6"/>
      <c r="J1067" s="7" t="s">
        <v>11</v>
      </c>
      <c r="K1067" s="6"/>
      <c r="L1067" s="6"/>
    </row>
    <row r="1068" spans="8:12" x14ac:dyDescent="0.3">
      <c r="H1068" s="8" t="s">
        <v>104</v>
      </c>
      <c r="I1068" s="9">
        <v>-640</v>
      </c>
      <c r="J1068" s="7" t="s">
        <v>16</v>
      </c>
      <c r="K1068" s="10">
        <v>4.5</v>
      </c>
      <c r="L1068" s="9">
        <f t="shared" ref="L1068:L1073" si="39">I1068*K1068</f>
        <v>-2880</v>
      </c>
    </row>
    <row r="1069" spans="8:12" x14ac:dyDescent="0.3">
      <c r="H1069" s="8" t="s">
        <v>315</v>
      </c>
      <c r="I1069" s="9">
        <v>-2560</v>
      </c>
      <c r="J1069" s="7" t="s">
        <v>16</v>
      </c>
      <c r="K1069" s="10">
        <v>1.5</v>
      </c>
      <c r="L1069" s="9">
        <f t="shared" si="39"/>
        <v>-3840</v>
      </c>
    </row>
    <row r="1070" spans="8:12" x14ac:dyDescent="0.3">
      <c r="H1070" s="8" t="s">
        <v>174</v>
      </c>
      <c r="I1070" s="9">
        <v>-121</v>
      </c>
      <c r="J1070" s="7" t="s">
        <v>16</v>
      </c>
      <c r="K1070" s="10">
        <f>Intro_input!$I$17</f>
        <v>10</v>
      </c>
      <c r="L1070" s="9">
        <f t="shared" si="39"/>
        <v>-1210</v>
      </c>
    </row>
    <row r="1071" spans="8:12" x14ac:dyDescent="0.3">
      <c r="H1071" s="8" t="s">
        <v>168</v>
      </c>
      <c r="I1071" s="9">
        <v>-25</v>
      </c>
      <c r="J1071" s="7" t="s">
        <v>16</v>
      </c>
      <c r="K1071" s="10">
        <f>Intro_input!$I$18</f>
        <v>16</v>
      </c>
      <c r="L1071" s="9">
        <f t="shared" si="39"/>
        <v>-400</v>
      </c>
    </row>
    <row r="1072" spans="8:12" x14ac:dyDescent="0.3">
      <c r="H1072" s="8" t="s">
        <v>167</v>
      </c>
      <c r="I1072" s="9">
        <v>-144</v>
      </c>
      <c r="J1072" s="7" t="s">
        <v>16</v>
      </c>
      <c r="K1072" s="10">
        <f>Intro_input!$I$19</f>
        <v>9</v>
      </c>
      <c r="L1072" s="9">
        <f t="shared" si="39"/>
        <v>-1296</v>
      </c>
    </row>
    <row r="1073" spans="8:12" x14ac:dyDescent="0.3">
      <c r="H1073" s="8" t="s">
        <v>316</v>
      </c>
      <c r="I1073" s="9">
        <v>-59</v>
      </c>
      <c r="J1073" s="7" t="s">
        <v>16</v>
      </c>
      <c r="K1073" s="10">
        <v>15</v>
      </c>
      <c r="L1073" s="9">
        <f t="shared" si="39"/>
        <v>-885</v>
      </c>
    </row>
    <row r="1074" spans="8:12" x14ac:dyDescent="0.3">
      <c r="H1074" s="8" t="s">
        <v>166</v>
      </c>
      <c r="I1074" s="9"/>
      <c r="J1074" s="7" t="s">
        <v>71</v>
      </c>
      <c r="K1074" s="9"/>
      <c r="L1074" s="9">
        <v>-913</v>
      </c>
    </row>
    <row r="1075" spans="8:12" x14ac:dyDescent="0.3">
      <c r="H1075" s="8" t="s">
        <v>165</v>
      </c>
      <c r="I1075" s="9"/>
      <c r="J1075" s="7" t="s">
        <v>71</v>
      </c>
      <c r="K1075" s="9"/>
      <c r="L1075" s="9">
        <v>-2869</v>
      </c>
    </row>
    <row r="1076" spans="8:12" x14ac:dyDescent="0.3">
      <c r="H1076" s="8" t="s">
        <v>164</v>
      </c>
      <c r="I1076" s="9"/>
      <c r="J1076" s="7" t="s">
        <v>71</v>
      </c>
      <c r="K1076" s="9"/>
      <c r="L1076" s="9">
        <v>-423</v>
      </c>
    </row>
    <row r="1077" spans="8:12" x14ac:dyDescent="0.3">
      <c r="H1077" s="8" t="s">
        <v>317</v>
      </c>
      <c r="I1077" s="9"/>
      <c r="J1077" s="7" t="s">
        <v>71</v>
      </c>
      <c r="K1077" s="9"/>
      <c r="L1077" s="9">
        <v>-295</v>
      </c>
    </row>
    <row r="1078" spans="8:12" x14ac:dyDescent="0.3">
      <c r="H1078" s="8" t="s">
        <v>105</v>
      </c>
      <c r="I1078" s="9">
        <v>-44000</v>
      </c>
      <c r="J1078" s="7" t="s">
        <v>11</v>
      </c>
      <c r="K1078" s="10">
        <v>0.27</v>
      </c>
      <c r="L1078" s="9">
        <f>I1078*K1078</f>
        <v>-11880</v>
      </c>
    </row>
    <row r="1079" spans="8:12" x14ac:dyDescent="0.3">
      <c r="H1079" s="8" t="s">
        <v>106</v>
      </c>
      <c r="I1079" s="9">
        <v>-44000</v>
      </c>
      <c r="J1079" s="7" t="s">
        <v>71</v>
      </c>
      <c r="K1079" s="10">
        <v>0.05</v>
      </c>
      <c r="L1079" s="9">
        <f>I1079*K1079</f>
        <v>-2200</v>
      </c>
    </row>
    <row r="1080" spans="8:12" x14ac:dyDescent="0.3">
      <c r="H1080" s="5" t="s">
        <v>25</v>
      </c>
      <c r="I1080" s="6"/>
      <c r="J1080" s="7" t="s">
        <v>11</v>
      </c>
      <c r="K1080" s="6"/>
      <c r="L1080" s="6">
        <f>SUM(L1067:L1079)</f>
        <v>-29091</v>
      </c>
    </row>
    <row r="1081" spans="8:12" x14ac:dyDescent="0.3">
      <c r="H1081" s="5" t="s">
        <v>26</v>
      </c>
      <c r="I1081" s="6"/>
      <c r="J1081" s="7" t="s">
        <v>11</v>
      </c>
      <c r="K1081" s="6"/>
      <c r="L1081" s="6">
        <f>SUM(L1065,L1080)</f>
        <v>20921.096431065991</v>
      </c>
    </row>
    <row r="1082" spans="8:12" x14ac:dyDescent="0.3">
      <c r="H1082" s="8" t="s">
        <v>11</v>
      </c>
      <c r="I1082" s="9"/>
      <c r="J1082" s="7" t="s">
        <v>11</v>
      </c>
      <c r="K1082" s="9"/>
      <c r="L1082" s="9"/>
    </row>
    <row r="1083" spans="8:12" x14ac:dyDescent="0.3">
      <c r="H1083" s="5" t="s">
        <v>27</v>
      </c>
      <c r="I1083" s="6"/>
      <c r="J1083" s="7" t="s">
        <v>11</v>
      </c>
      <c r="K1083" s="6"/>
      <c r="L1083" s="6"/>
    </row>
    <row r="1084" spans="8:12" x14ac:dyDescent="0.3">
      <c r="H1084" s="8" t="s">
        <v>28</v>
      </c>
      <c r="I1084" s="9">
        <v>-1</v>
      </c>
      <c r="J1084" s="7" t="s">
        <v>11</v>
      </c>
      <c r="K1084" s="9">
        <v>725</v>
      </c>
      <c r="L1084" s="9">
        <f t="shared" ref="L1084:L1093" si="40">I1084*K1084</f>
        <v>-725</v>
      </c>
    </row>
    <row r="1085" spans="8:12" x14ac:dyDescent="0.3">
      <c r="H1085" s="8" t="s">
        <v>107</v>
      </c>
      <c r="I1085" s="9">
        <v>-1</v>
      </c>
      <c r="J1085" s="7" t="s">
        <v>11</v>
      </c>
      <c r="K1085" s="9">
        <v>225</v>
      </c>
      <c r="L1085" s="9">
        <f t="shared" si="40"/>
        <v>-225</v>
      </c>
    </row>
    <row r="1086" spans="8:12" x14ac:dyDescent="0.3">
      <c r="H1086" s="8" t="s">
        <v>163</v>
      </c>
      <c r="I1086" s="9">
        <v>-1</v>
      </c>
      <c r="J1086" s="7" t="s">
        <v>11</v>
      </c>
      <c r="K1086" s="9">
        <v>100</v>
      </c>
      <c r="L1086" s="9">
        <f t="shared" si="40"/>
        <v>-100</v>
      </c>
    </row>
    <row r="1087" spans="8:12" x14ac:dyDescent="0.3">
      <c r="H1087" s="8" t="s">
        <v>108</v>
      </c>
      <c r="I1087" s="9">
        <v>-1</v>
      </c>
      <c r="J1087" s="7" t="s">
        <v>11</v>
      </c>
      <c r="K1087" s="9">
        <v>2550</v>
      </c>
      <c r="L1087" s="9">
        <f t="shared" si="40"/>
        <v>-2550</v>
      </c>
    </row>
    <row r="1088" spans="8:12" x14ac:dyDescent="0.3">
      <c r="H1088" s="8" t="s">
        <v>109</v>
      </c>
      <c r="I1088" s="9">
        <v>-1</v>
      </c>
      <c r="J1088" s="7" t="s">
        <v>11</v>
      </c>
      <c r="K1088" s="9">
        <v>1450</v>
      </c>
      <c r="L1088" s="9">
        <f t="shared" si="40"/>
        <v>-1450</v>
      </c>
    </row>
    <row r="1089" spans="8:12" x14ac:dyDescent="0.3">
      <c r="H1089" s="8" t="s">
        <v>110</v>
      </c>
      <c r="I1089" s="9">
        <v>-1</v>
      </c>
      <c r="J1089" s="7" t="s">
        <v>11</v>
      </c>
      <c r="K1089" s="9">
        <v>350</v>
      </c>
      <c r="L1089" s="9">
        <f t="shared" si="40"/>
        <v>-350</v>
      </c>
    </row>
    <row r="1090" spans="8:12" x14ac:dyDescent="0.3">
      <c r="H1090" s="8" t="s">
        <v>162</v>
      </c>
      <c r="I1090" s="9">
        <v>-10</v>
      </c>
      <c r="J1090" s="7" t="s">
        <v>11</v>
      </c>
      <c r="K1090" s="9">
        <v>165</v>
      </c>
      <c r="L1090" s="9">
        <f t="shared" si="40"/>
        <v>-1650</v>
      </c>
    </row>
    <row r="1091" spans="8:12" x14ac:dyDescent="0.3">
      <c r="H1091" s="8" t="s">
        <v>112</v>
      </c>
      <c r="I1091" s="9">
        <v>-1</v>
      </c>
      <c r="J1091" s="7" t="s">
        <v>11</v>
      </c>
      <c r="K1091" s="9">
        <v>4117</v>
      </c>
      <c r="L1091" s="9">
        <f t="shared" si="40"/>
        <v>-4117</v>
      </c>
    </row>
    <row r="1092" spans="8:12" x14ac:dyDescent="0.3">
      <c r="H1092" s="8" t="s">
        <v>113</v>
      </c>
      <c r="I1092" s="9">
        <v>-1</v>
      </c>
      <c r="J1092" s="7" t="s">
        <v>11</v>
      </c>
      <c r="K1092" s="9">
        <v>712</v>
      </c>
      <c r="L1092" s="9">
        <f t="shared" si="40"/>
        <v>-712</v>
      </c>
    </row>
    <row r="1093" spans="8:12" x14ac:dyDescent="0.3">
      <c r="H1093" s="8" t="s">
        <v>114</v>
      </c>
      <c r="I1093" s="9">
        <v>-1</v>
      </c>
      <c r="J1093" s="7" t="s">
        <v>11</v>
      </c>
      <c r="K1093" s="9">
        <v>2900</v>
      </c>
      <c r="L1093" s="9">
        <f t="shared" si="40"/>
        <v>-2900</v>
      </c>
    </row>
    <row r="1094" spans="8:12" x14ac:dyDescent="0.3">
      <c r="H1094" s="8" t="s">
        <v>38</v>
      </c>
      <c r="I1094" s="9"/>
      <c r="J1094" s="7" t="s">
        <v>11</v>
      </c>
      <c r="K1094" s="9"/>
      <c r="L1094" s="9">
        <v>-750</v>
      </c>
    </row>
    <row r="1095" spans="8:12" x14ac:dyDescent="0.3">
      <c r="H1095" s="5" t="s">
        <v>39</v>
      </c>
      <c r="I1095" s="6"/>
      <c r="J1095" s="7" t="s">
        <v>11</v>
      </c>
      <c r="K1095" s="6"/>
      <c r="L1095" s="6">
        <f>SUM(L1084:L1094)</f>
        <v>-15529</v>
      </c>
    </row>
    <row r="1096" spans="8:12" x14ac:dyDescent="0.3">
      <c r="H1096" s="8" t="s">
        <v>40</v>
      </c>
      <c r="I1096" s="9"/>
      <c r="J1096" s="7" t="s">
        <v>11</v>
      </c>
      <c r="K1096" s="9"/>
      <c r="L1096" s="9">
        <f>SUM(L1081,L1095)</f>
        <v>5392.0964310659911</v>
      </c>
    </row>
    <row r="1097" spans="8:12" x14ac:dyDescent="0.3">
      <c r="H1097" s="1"/>
      <c r="I1097" s="1"/>
      <c r="J1097" s="1"/>
      <c r="K1097" s="1"/>
      <c r="L1097" s="1"/>
    </row>
    <row r="1098" spans="8:12" x14ac:dyDescent="0.3">
      <c r="H1098" s="2" t="s">
        <v>318</v>
      </c>
      <c r="I1098" s="1"/>
      <c r="J1098" s="1"/>
      <c r="K1098" s="1"/>
      <c r="L1098" s="1"/>
    </row>
    <row r="1099" spans="8:12" x14ac:dyDescent="0.3">
      <c r="H1099" s="2" t="s">
        <v>115</v>
      </c>
      <c r="I1099" s="1"/>
      <c r="J1099" s="1"/>
      <c r="K1099" s="1"/>
      <c r="L1099" s="1"/>
    </row>
    <row r="1100" spans="8:12" x14ac:dyDescent="0.3">
      <c r="H1100" s="1"/>
      <c r="I1100" s="1"/>
      <c r="J1100" s="1"/>
      <c r="K1100" s="1"/>
      <c r="L1100" s="1"/>
    </row>
    <row r="1101" spans="8:12" x14ac:dyDescent="0.3">
      <c r="H1101" s="2" t="s">
        <v>41</v>
      </c>
      <c r="I1101" s="1"/>
      <c r="J1101" s="1"/>
      <c r="K1101" s="1"/>
      <c r="L1101" s="1"/>
    </row>
    <row r="1102" spans="8:12" x14ac:dyDescent="0.3">
      <c r="H1102" s="1"/>
      <c r="I1102" s="1"/>
      <c r="J1102" s="1"/>
      <c r="K1102" s="1"/>
      <c r="L1102" s="1"/>
    </row>
    <row r="1103" spans="8:12" x14ac:dyDescent="0.3">
      <c r="H1103" s="1" t="s">
        <v>116</v>
      </c>
      <c r="I1103" s="1"/>
      <c r="J1103" s="1"/>
      <c r="K1103" s="1"/>
      <c r="L1103" s="1"/>
    </row>
    <row r="1104" spans="8:12" x14ac:dyDescent="0.3">
      <c r="H1104" s="2" t="s">
        <v>1</v>
      </c>
      <c r="I1104" s="2" t="s">
        <v>2</v>
      </c>
      <c r="J1104" s="1"/>
      <c r="K1104" s="1"/>
      <c r="L1104" s="1"/>
    </row>
    <row r="1105" spans="8:12" x14ac:dyDescent="0.3">
      <c r="H1105" s="2" t="s">
        <v>3</v>
      </c>
      <c r="I1105" s="2" t="s">
        <v>133</v>
      </c>
      <c r="J1105" s="1"/>
      <c r="K1105" s="1"/>
      <c r="L1105" s="1"/>
    </row>
    <row r="1106" spans="8:12" x14ac:dyDescent="0.3">
      <c r="H1106" s="2" t="s">
        <v>4</v>
      </c>
      <c r="I1106" s="2" t="s">
        <v>157</v>
      </c>
      <c r="J1106" s="1"/>
      <c r="K1106" s="1"/>
      <c r="L1106" s="1"/>
    </row>
    <row r="1107" spans="8:12" x14ac:dyDescent="0.3">
      <c r="H1107" s="2" t="s">
        <v>6</v>
      </c>
      <c r="I1107" s="2" t="s">
        <v>361</v>
      </c>
      <c r="J1107" s="1"/>
      <c r="K1107" s="1"/>
      <c r="L1107" s="1"/>
    </row>
    <row r="1108" spans="8:12" x14ac:dyDescent="0.3">
      <c r="H1108" s="2" t="s">
        <v>7</v>
      </c>
      <c r="I1108" s="2" t="s">
        <v>137</v>
      </c>
      <c r="J1108" s="1"/>
      <c r="K1108" s="1"/>
      <c r="L1108" s="1"/>
    </row>
    <row r="1109" spans="8:12" x14ac:dyDescent="0.3">
      <c r="H1109" s="1"/>
      <c r="I1109" s="1"/>
      <c r="J1109" s="1"/>
      <c r="K1109" s="1"/>
      <c r="L1109" s="1"/>
    </row>
    <row r="1110" spans="8:12" x14ac:dyDescent="0.3">
      <c r="H1110" s="3" t="s">
        <v>9</v>
      </c>
      <c r="I1110" s="4" t="s">
        <v>10</v>
      </c>
      <c r="J1110" s="4" t="s">
        <v>11</v>
      </c>
      <c r="K1110" s="4" t="s">
        <v>12</v>
      </c>
      <c r="L1110" s="4" t="s">
        <v>13</v>
      </c>
    </row>
    <row r="1111" spans="8:12" x14ac:dyDescent="0.3">
      <c r="H1111" s="5" t="s">
        <v>14</v>
      </c>
      <c r="I1111" s="6"/>
      <c r="J1111" s="7" t="s">
        <v>11</v>
      </c>
      <c r="K1111" s="6"/>
      <c r="L1111" s="6"/>
    </row>
    <row r="1112" spans="8:12" x14ac:dyDescent="0.3">
      <c r="H1112" s="8" t="s">
        <v>103</v>
      </c>
      <c r="I1112" s="9">
        <f>32100*0.931216931216931</f>
        <v>29892.063492063488</v>
      </c>
      <c r="J1112" s="7" t="s">
        <v>16</v>
      </c>
      <c r="K1112" s="10">
        <v>2.2000000000000002</v>
      </c>
      <c r="L1112" s="9">
        <f>I1112*K1112</f>
        <v>65762.539682539675</v>
      </c>
    </row>
    <row r="1113" spans="8:12" x14ac:dyDescent="0.3">
      <c r="H1113" s="8" t="s">
        <v>117</v>
      </c>
      <c r="I1113" s="9">
        <f>5700*0.931216931216931</f>
        <v>5307.936507936507</v>
      </c>
      <c r="J1113" s="7" t="s">
        <v>16</v>
      </c>
      <c r="K1113" s="10">
        <v>0.13</v>
      </c>
      <c r="L1113" s="9">
        <f>I1113*K1113</f>
        <v>690.03174603174591</v>
      </c>
    </row>
    <row r="1114" spans="8:12" x14ac:dyDescent="0.3">
      <c r="H1114" s="5" t="s">
        <v>20</v>
      </c>
      <c r="I1114" s="6"/>
      <c r="J1114" s="7" t="s">
        <v>11</v>
      </c>
      <c r="K1114" s="6"/>
      <c r="L1114" s="6">
        <f>SUM(L1112:L1113)</f>
        <v>66452.57142857142</v>
      </c>
    </row>
    <row r="1115" spans="8:12" x14ac:dyDescent="0.3">
      <c r="H1115" s="8" t="s">
        <v>11</v>
      </c>
      <c r="I1115" s="9"/>
      <c r="J1115" s="7" t="s">
        <v>11</v>
      </c>
      <c r="K1115" s="9"/>
      <c r="L1115" s="9"/>
    </row>
    <row r="1116" spans="8:12" x14ac:dyDescent="0.3">
      <c r="H1116" s="5" t="s">
        <v>21</v>
      </c>
      <c r="I1116" s="6"/>
      <c r="J1116" s="7" t="s">
        <v>11</v>
      </c>
      <c r="K1116" s="6"/>
      <c r="L1116" s="6"/>
    </row>
    <row r="1117" spans="8:12" x14ac:dyDescent="0.3">
      <c r="H1117" s="8" t="s">
        <v>116</v>
      </c>
      <c r="I1117" s="9">
        <v>-2800</v>
      </c>
      <c r="J1117" s="7" t="s">
        <v>16</v>
      </c>
      <c r="K1117" s="10">
        <v>3.5</v>
      </c>
      <c r="L1117" s="9">
        <f>I1117*K1117</f>
        <v>-9800</v>
      </c>
    </row>
    <row r="1118" spans="8:12" x14ac:dyDescent="0.3">
      <c r="H1118" s="8" t="s">
        <v>174</v>
      </c>
      <c r="I1118" s="9">
        <v>-78</v>
      </c>
      <c r="J1118" s="7" t="s">
        <v>16</v>
      </c>
      <c r="K1118" s="10">
        <f>Intro_input!$I$17</f>
        <v>10</v>
      </c>
      <c r="L1118" s="9">
        <f>I1118*K1118</f>
        <v>-780</v>
      </c>
    </row>
    <row r="1119" spans="8:12" x14ac:dyDescent="0.3">
      <c r="H1119" s="8" t="s">
        <v>168</v>
      </c>
      <c r="I1119" s="9">
        <v>-24</v>
      </c>
      <c r="J1119" s="7" t="s">
        <v>16</v>
      </c>
      <c r="K1119" s="10">
        <f>Intro_input!$I$18</f>
        <v>16</v>
      </c>
      <c r="L1119" s="9">
        <f>I1119*K1119</f>
        <v>-384</v>
      </c>
    </row>
    <row r="1120" spans="8:12" x14ac:dyDescent="0.3">
      <c r="H1120" s="8" t="s">
        <v>167</v>
      </c>
      <c r="I1120" s="9">
        <v>-172</v>
      </c>
      <c r="J1120" s="7" t="s">
        <v>16</v>
      </c>
      <c r="K1120" s="10">
        <f>Intro_input!$I$19</f>
        <v>9</v>
      </c>
      <c r="L1120" s="9">
        <f>I1120*K1120</f>
        <v>-1548</v>
      </c>
    </row>
    <row r="1121" spans="8:12" x14ac:dyDescent="0.3">
      <c r="H1121" s="8" t="s">
        <v>166</v>
      </c>
      <c r="I1121" s="9"/>
      <c r="J1121" s="7" t="s">
        <v>71</v>
      </c>
      <c r="K1121" s="9"/>
      <c r="L1121" s="9">
        <v>-952</v>
      </c>
    </row>
    <row r="1122" spans="8:12" x14ac:dyDescent="0.3">
      <c r="H1122" s="8" t="s">
        <v>165</v>
      </c>
      <c r="I1122" s="9"/>
      <c r="J1122" s="7" t="s">
        <v>71</v>
      </c>
      <c r="K1122" s="9"/>
      <c r="L1122" s="9">
        <v>-2869</v>
      </c>
    </row>
    <row r="1123" spans="8:12" x14ac:dyDescent="0.3">
      <c r="H1123" s="8" t="s">
        <v>164</v>
      </c>
      <c r="I1123" s="9"/>
      <c r="J1123" s="7" t="s">
        <v>71</v>
      </c>
      <c r="K1123" s="9"/>
      <c r="L1123" s="9">
        <v>-423</v>
      </c>
    </row>
    <row r="1124" spans="8:12" x14ac:dyDescent="0.3">
      <c r="H1124" s="8" t="s">
        <v>342</v>
      </c>
      <c r="I1124" s="9"/>
      <c r="J1124" s="7" t="s">
        <v>71</v>
      </c>
      <c r="K1124" s="9"/>
      <c r="L1124" s="9">
        <v>-1178</v>
      </c>
    </row>
    <row r="1125" spans="8:12" x14ac:dyDescent="0.3">
      <c r="H1125" s="8" t="s">
        <v>317</v>
      </c>
      <c r="I1125" s="9"/>
      <c r="J1125" s="7" t="s">
        <v>71</v>
      </c>
      <c r="K1125" s="9"/>
      <c r="L1125" s="9">
        <v>-394</v>
      </c>
    </row>
    <row r="1126" spans="8:12" x14ac:dyDescent="0.3">
      <c r="H1126" s="8" t="s">
        <v>105</v>
      </c>
      <c r="I1126" s="9">
        <v>-37800</v>
      </c>
      <c r="J1126" s="7" t="s">
        <v>11</v>
      </c>
      <c r="K1126" s="10">
        <v>0.27</v>
      </c>
      <c r="L1126" s="9">
        <f>I1126*K1126</f>
        <v>-10206</v>
      </c>
    </row>
    <row r="1127" spans="8:12" x14ac:dyDescent="0.3">
      <c r="H1127" s="8" t="s">
        <v>106</v>
      </c>
      <c r="I1127" s="9">
        <v>-37800</v>
      </c>
      <c r="J1127" s="7" t="s">
        <v>71</v>
      </c>
      <c r="K1127" s="10">
        <v>0.05</v>
      </c>
      <c r="L1127" s="9">
        <f>I1127*K1127</f>
        <v>-1890</v>
      </c>
    </row>
    <row r="1128" spans="8:12" x14ac:dyDescent="0.3">
      <c r="H1128" s="5" t="s">
        <v>25</v>
      </c>
      <c r="I1128" s="6"/>
      <c r="J1128" s="7" t="s">
        <v>11</v>
      </c>
      <c r="K1128" s="6"/>
      <c r="L1128" s="6">
        <f>SUM(L1116:L1127)</f>
        <v>-30424</v>
      </c>
    </row>
    <row r="1129" spans="8:12" x14ac:dyDescent="0.3">
      <c r="H1129" s="5" t="s">
        <v>26</v>
      </c>
      <c r="I1129" s="6"/>
      <c r="J1129" s="7" t="s">
        <v>11</v>
      </c>
      <c r="K1129" s="6"/>
      <c r="L1129" s="6">
        <f>SUM(L1114,L1128)</f>
        <v>36028.57142857142</v>
      </c>
    </row>
    <row r="1130" spans="8:12" x14ac:dyDescent="0.3">
      <c r="H1130" s="8" t="s">
        <v>11</v>
      </c>
      <c r="I1130" s="9"/>
      <c r="J1130" s="7" t="s">
        <v>11</v>
      </c>
      <c r="K1130" s="9"/>
      <c r="L1130" s="9"/>
    </row>
    <row r="1131" spans="8:12" x14ac:dyDescent="0.3">
      <c r="H1131" s="5" t="s">
        <v>27</v>
      </c>
      <c r="I1131" s="6"/>
      <c r="J1131" s="7" t="s">
        <v>11</v>
      </c>
      <c r="K1131" s="6"/>
      <c r="L1131" s="6"/>
    </row>
    <row r="1132" spans="8:12" x14ac:dyDescent="0.3">
      <c r="H1132" s="8" t="s">
        <v>28</v>
      </c>
      <c r="I1132" s="9">
        <v>-1</v>
      </c>
      <c r="J1132" s="7" t="s">
        <v>11</v>
      </c>
      <c r="K1132" s="9">
        <v>725</v>
      </c>
      <c r="L1132" s="9">
        <f t="shared" ref="L1132:L1141" si="41">I1132*K1132</f>
        <v>-725</v>
      </c>
    </row>
    <row r="1133" spans="8:12" x14ac:dyDescent="0.3">
      <c r="H1133" s="8" t="s">
        <v>107</v>
      </c>
      <c r="I1133" s="9">
        <v>-1</v>
      </c>
      <c r="J1133" s="7" t="s">
        <v>11</v>
      </c>
      <c r="K1133" s="9">
        <v>225</v>
      </c>
      <c r="L1133" s="9">
        <f t="shared" si="41"/>
        <v>-225</v>
      </c>
    </row>
    <row r="1134" spans="8:12" x14ac:dyDescent="0.3">
      <c r="H1134" s="8" t="s">
        <v>163</v>
      </c>
      <c r="I1134" s="9">
        <v>-1</v>
      </c>
      <c r="J1134" s="7" t="s">
        <v>11</v>
      </c>
      <c r="K1134" s="9">
        <v>100</v>
      </c>
      <c r="L1134" s="9">
        <f t="shared" si="41"/>
        <v>-100</v>
      </c>
    </row>
    <row r="1135" spans="8:12" x14ac:dyDescent="0.3">
      <c r="H1135" s="8" t="s">
        <v>108</v>
      </c>
      <c r="I1135" s="9">
        <v>-1</v>
      </c>
      <c r="J1135" s="7" t="s">
        <v>11</v>
      </c>
      <c r="K1135" s="9">
        <v>2550</v>
      </c>
      <c r="L1135" s="9">
        <f t="shared" si="41"/>
        <v>-2550</v>
      </c>
    </row>
    <row r="1136" spans="8:12" x14ac:dyDescent="0.3">
      <c r="H1136" s="8" t="s">
        <v>118</v>
      </c>
      <c r="I1136" s="9">
        <v>-1</v>
      </c>
      <c r="J1136" s="7" t="s">
        <v>11</v>
      </c>
      <c r="K1136" s="9">
        <v>1450</v>
      </c>
      <c r="L1136" s="9">
        <f t="shared" si="41"/>
        <v>-1450</v>
      </c>
    </row>
    <row r="1137" spans="8:12" x14ac:dyDescent="0.3">
      <c r="H1137" s="8" t="s">
        <v>343</v>
      </c>
      <c r="I1137" s="9">
        <v>-2</v>
      </c>
      <c r="J1137" s="7" t="s">
        <v>11</v>
      </c>
      <c r="K1137" s="9">
        <v>187</v>
      </c>
      <c r="L1137" s="9">
        <f t="shared" si="41"/>
        <v>-374</v>
      </c>
    </row>
    <row r="1138" spans="8:12" x14ac:dyDescent="0.3">
      <c r="H1138" s="8" t="s">
        <v>162</v>
      </c>
      <c r="I1138" s="9">
        <v>-12</v>
      </c>
      <c r="J1138" s="7" t="s">
        <v>11</v>
      </c>
      <c r="K1138" s="9">
        <v>165</v>
      </c>
      <c r="L1138" s="9">
        <f t="shared" si="41"/>
        <v>-1980</v>
      </c>
    </row>
    <row r="1139" spans="8:12" x14ac:dyDescent="0.3">
      <c r="H1139" s="8" t="s">
        <v>112</v>
      </c>
      <c r="I1139" s="9">
        <v>-1</v>
      </c>
      <c r="J1139" s="7" t="s">
        <v>11</v>
      </c>
      <c r="K1139" s="9">
        <v>3821</v>
      </c>
      <c r="L1139" s="9">
        <f t="shared" si="41"/>
        <v>-3821</v>
      </c>
    </row>
    <row r="1140" spans="8:12" x14ac:dyDescent="0.3">
      <c r="H1140" s="8" t="s">
        <v>113</v>
      </c>
      <c r="I1140" s="9">
        <v>-1</v>
      </c>
      <c r="J1140" s="7" t="s">
        <v>11</v>
      </c>
      <c r="K1140" s="9">
        <v>660</v>
      </c>
      <c r="L1140" s="9">
        <f t="shared" si="41"/>
        <v>-660</v>
      </c>
    </row>
    <row r="1141" spans="8:12" x14ac:dyDescent="0.3">
      <c r="H1141" s="8" t="s">
        <v>114</v>
      </c>
      <c r="I1141" s="9">
        <v>-1</v>
      </c>
      <c r="J1141" s="7" t="s">
        <v>11</v>
      </c>
      <c r="K1141" s="9">
        <v>2900</v>
      </c>
      <c r="L1141" s="9">
        <f t="shared" si="41"/>
        <v>-2900</v>
      </c>
    </row>
    <row r="1142" spans="8:12" x14ac:dyDescent="0.3">
      <c r="H1142" s="8" t="s">
        <v>38</v>
      </c>
      <c r="I1142" s="9"/>
      <c r="J1142" s="7" t="s">
        <v>11</v>
      </c>
      <c r="K1142" s="9"/>
      <c r="L1142" s="9">
        <v>-750</v>
      </c>
    </row>
    <row r="1143" spans="8:12" x14ac:dyDescent="0.3">
      <c r="H1143" s="5" t="s">
        <v>39</v>
      </c>
      <c r="I1143" s="6"/>
      <c r="J1143" s="7" t="s">
        <v>11</v>
      </c>
      <c r="K1143" s="6"/>
      <c r="L1143" s="6">
        <f>SUM(L1132:L1142)</f>
        <v>-15535</v>
      </c>
    </row>
    <row r="1144" spans="8:12" x14ac:dyDescent="0.3">
      <c r="H1144" s="8" t="s">
        <v>40</v>
      </c>
      <c r="I1144" s="9"/>
      <c r="J1144" s="7" t="s">
        <v>11</v>
      </c>
      <c r="K1144" s="9"/>
      <c r="L1144" s="9">
        <f>SUM(L1129,L1143)</f>
        <v>20493.57142857142</v>
      </c>
    </row>
    <row r="1145" spans="8:12" x14ac:dyDescent="0.3">
      <c r="H1145" s="1"/>
      <c r="I1145" s="1"/>
      <c r="J1145" s="1"/>
      <c r="K1145" s="1"/>
      <c r="L1145" s="1"/>
    </row>
    <row r="1146" spans="8:12" x14ac:dyDescent="0.3">
      <c r="H1146" s="2" t="s">
        <v>318</v>
      </c>
      <c r="I1146" s="1"/>
      <c r="J1146" s="1"/>
      <c r="K1146" s="1"/>
      <c r="L1146" s="1"/>
    </row>
    <row r="1147" spans="8:12" x14ac:dyDescent="0.3">
      <c r="H1147" s="2" t="s">
        <v>115</v>
      </c>
      <c r="I1147" s="1"/>
      <c r="J1147" s="1"/>
      <c r="K1147" s="1"/>
      <c r="L1147" s="1"/>
    </row>
    <row r="1148" spans="8:12" x14ac:dyDescent="0.3">
      <c r="H1148" s="1"/>
      <c r="I1148" s="1"/>
      <c r="J1148" s="1"/>
      <c r="K1148" s="1"/>
      <c r="L1148" s="1"/>
    </row>
    <row r="1149" spans="8:12" x14ac:dyDescent="0.3">
      <c r="H1149" s="2" t="s">
        <v>41</v>
      </c>
      <c r="I1149" s="1"/>
      <c r="J1149" s="1"/>
      <c r="K1149" s="1"/>
      <c r="L1149" s="1"/>
    </row>
    <row r="1150" spans="8:12" x14ac:dyDescent="0.3">
      <c r="H1150" s="1"/>
      <c r="I1150" s="1"/>
      <c r="J1150" s="1"/>
      <c r="K1150" s="1"/>
      <c r="L1150" s="1"/>
    </row>
    <row r="1151" spans="8:12" x14ac:dyDescent="0.3">
      <c r="H1151" s="1" t="s">
        <v>119</v>
      </c>
      <c r="I1151" s="1"/>
      <c r="J1151" s="1"/>
      <c r="K1151" s="1"/>
      <c r="L1151" s="1"/>
    </row>
    <row r="1152" spans="8:12" x14ac:dyDescent="0.3">
      <c r="H1152" s="2" t="s">
        <v>1</v>
      </c>
      <c r="I1152" s="2" t="s">
        <v>2</v>
      </c>
      <c r="J1152" s="1"/>
      <c r="K1152" s="1"/>
      <c r="L1152" s="1"/>
    </row>
    <row r="1153" spans="8:12" x14ac:dyDescent="0.3">
      <c r="H1153" s="2" t="s">
        <v>3</v>
      </c>
      <c r="I1153" s="2" t="s">
        <v>133</v>
      </c>
      <c r="J1153" s="1"/>
      <c r="K1153" s="1"/>
      <c r="L1153" s="1"/>
    </row>
    <row r="1154" spans="8:12" x14ac:dyDescent="0.3">
      <c r="H1154" s="2" t="s">
        <v>4</v>
      </c>
      <c r="I1154" s="2" t="s">
        <v>157</v>
      </c>
      <c r="J1154" s="1"/>
      <c r="K1154" s="1"/>
      <c r="L1154" s="1"/>
    </row>
    <row r="1155" spans="8:12" x14ac:dyDescent="0.3">
      <c r="H1155" s="2" t="s">
        <v>6</v>
      </c>
      <c r="I1155" s="2" t="s">
        <v>361</v>
      </c>
      <c r="J1155" s="1"/>
      <c r="K1155" s="1"/>
      <c r="L1155" s="1"/>
    </row>
    <row r="1156" spans="8:12" x14ac:dyDescent="0.3">
      <c r="H1156" s="2" t="s">
        <v>7</v>
      </c>
      <c r="I1156" s="2" t="s">
        <v>137</v>
      </c>
      <c r="J1156" s="1"/>
      <c r="K1156" s="1"/>
      <c r="L1156" s="1"/>
    </row>
    <row r="1157" spans="8:12" x14ac:dyDescent="0.3">
      <c r="H1157" s="1"/>
      <c r="I1157" s="1"/>
      <c r="J1157" s="1"/>
      <c r="K1157" s="1"/>
      <c r="L1157" s="1"/>
    </row>
    <row r="1158" spans="8:12" x14ac:dyDescent="0.3">
      <c r="H1158" s="3" t="s">
        <v>9</v>
      </c>
      <c r="I1158" s="4" t="s">
        <v>10</v>
      </c>
      <c r="J1158" s="4" t="s">
        <v>11</v>
      </c>
      <c r="K1158" s="4" t="s">
        <v>12</v>
      </c>
      <c r="L1158" s="4" t="s">
        <v>13</v>
      </c>
    </row>
    <row r="1159" spans="8:12" x14ac:dyDescent="0.3">
      <c r="H1159" s="5" t="s">
        <v>14</v>
      </c>
      <c r="I1159" s="6"/>
      <c r="J1159" s="7" t="s">
        <v>11</v>
      </c>
      <c r="K1159" s="6"/>
      <c r="L1159" s="6"/>
    </row>
    <row r="1160" spans="8:12" x14ac:dyDescent="0.3">
      <c r="H1160" s="8" t="s">
        <v>103</v>
      </c>
      <c r="I1160" s="9">
        <v>53600</v>
      </c>
      <c r="J1160" s="7" t="s">
        <v>16</v>
      </c>
      <c r="K1160" s="10">
        <v>0.87</v>
      </c>
      <c r="L1160" s="9">
        <f>I1160*K1160</f>
        <v>46632</v>
      </c>
    </row>
    <row r="1161" spans="8:12" x14ac:dyDescent="0.3">
      <c r="H1161" s="8" t="s">
        <v>344</v>
      </c>
      <c r="I1161" s="9"/>
      <c r="J1161" s="7" t="s">
        <v>16</v>
      </c>
      <c r="K1161" s="9"/>
      <c r="L1161" s="9">
        <v>506</v>
      </c>
    </row>
    <row r="1162" spans="8:12" x14ac:dyDescent="0.3">
      <c r="H1162" s="5" t="s">
        <v>20</v>
      </c>
      <c r="I1162" s="6"/>
      <c r="J1162" s="7" t="s">
        <v>11</v>
      </c>
      <c r="K1162" s="6"/>
      <c r="L1162" s="6">
        <f>SUM(L1160:L1161)</f>
        <v>47138</v>
      </c>
    </row>
    <row r="1163" spans="8:12" x14ac:dyDescent="0.3">
      <c r="H1163" s="8" t="s">
        <v>11</v>
      </c>
      <c r="I1163" s="9"/>
      <c r="J1163" s="7" t="s">
        <v>11</v>
      </c>
      <c r="K1163" s="9"/>
      <c r="L1163" s="9"/>
    </row>
    <row r="1164" spans="8:12" x14ac:dyDescent="0.3">
      <c r="H1164" s="5" t="s">
        <v>21</v>
      </c>
      <c r="I1164" s="6"/>
      <c r="J1164" s="7" t="s">
        <v>11</v>
      </c>
      <c r="K1164" s="6"/>
      <c r="L1164" s="6"/>
    </row>
    <row r="1165" spans="8:12" x14ac:dyDescent="0.3">
      <c r="H1165" s="8" t="s">
        <v>104</v>
      </c>
      <c r="I1165" s="9">
        <v>-460</v>
      </c>
      <c r="J1165" s="7" t="s">
        <v>16</v>
      </c>
      <c r="K1165" s="10">
        <v>2.2999999999999998</v>
      </c>
      <c r="L1165" s="9">
        <f>I1165*K1165</f>
        <v>-1058</v>
      </c>
    </row>
    <row r="1166" spans="8:12" x14ac:dyDescent="0.3">
      <c r="H1166" s="8" t="s">
        <v>315</v>
      </c>
      <c r="I1166" s="9">
        <v>-1840</v>
      </c>
      <c r="J1166" s="7" t="s">
        <v>16</v>
      </c>
      <c r="K1166" s="10">
        <v>1.25</v>
      </c>
      <c r="L1166" s="9">
        <f>I1166*K1166</f>
        <v>-2300</v>
      </c>
    </row>
    <row r="1167" spans="8:12" x14ac:dyDescent="0.3">
      <c r="H1167" s="8" t="s">
        <v>174</v>
      </c>
      <c r="I1167" s="9">
        <v>-154</v>
      </c>
      <c r="J1167" s="7" t="s">
        <v>16</v>
      </c>
      <c r="K1167" s="10">
        <f>Intro_input!$I$17</f>
        <v>10</v>
      </c>
      <c r="L1167" s="9">
        <f>I1167*K1167</f>
        <v>-1540</v>
      </c>
    </row>
    <row r="1168" spans="8:12" x14ac:dyDescent="0.3">
      <c r="H1168" s="8" t="s">
        <v>168</v>
      </c>
      <c r="I1168" s="9">
        <v>-32</v>
      </c>
      <c r="J1168" s="7" t="s">
        <v>16</v>
      </c>
      <c r="K1168" s="10">
        <f>Intro_input!$I$18</f>
        <v>16</v>
      </c>
      <c r="L1168" s="9">
        <f>I1168*K1168</f>
        <v>-512</v>
      </c>
    </row>
    <row r="1169" spans="8:12" x14ac:dyDescent="0.3">
      <c r="H1169" s="8" t="s">
        <v>167</v>
      </c>
      <c r="I1169" s="9">
        <v>-217</v>
      </c>
      <c r="J1169" s="7" t="s">
        <v>16</v>
      </c>
      <c r="K1169" s="10">
        <f>Intro_input!$I$19</f>
        <v>9</v>
      </c>
      <c r="L1169" s="9">
        <f>I1169*K1169</f>
        <v>-1953</v>
      </c>
    </row>
    <row r="1170" spans="8:12" x14ac:dyDescent="0.3">
      <c r="H1170" s="8" t="s">
        <v>166</v>
      </c>
      <c r="I1170" s="9"/>
      <c r="J1170" s="7" t="s">
        <v>71</v>
      </c>
      <c r="K1170" s="9"/>
      <c r="L1170" s="9">
        <v>-913</v>
      </c>
    </row>
    <row r="1171" spans="8:12" x14ac:dyDescent="0.3">
      <c r="H1171" s="8" t="s">
        <v>165</v>
      </c>
      <c r="I1171" s="9"/>
      <c r="J1171" s="7" t="s">
        <v>71</v>
      </c>
      <c r="K1171" s="9"/>
      <c r="L1171" s="9">
        <v>-4760</v>
      </c>
    </row>
    <row r="1172" spans="8:12" x14ac:dyDescent="0.3">
      <c r="H1172" s="8" t="s">
        <v>164</v>
      </c>
      <c r="I1172" s="9"/>
      <c r="J1172" s="7" t="s">
        <v>71</v>
      </c>
      <c r="K1172" s="9"/>
      <c r="L1172" s="9">
        <v>-209</v>
      </c>
    </row>
    <row r="1173" spans="8:12" x14ac:dyDescent="0.3">
      <c r="H1173" s="8" t="s">
        <v>317</v>
      </c>
      <c r="I1173" s="9"/>
      <c r="J1173" s="7" t="s">
        <v>71</v>
      </c>
      <c r="K1173" s="9"/>
      <c r="L1173" s="9">
        <v>-240</v>
      </c>
    </row>
    <row r="1174" spans="8:12" x14ac:dyDescent="0.3">
      <c r="H1174" s="8" t="s">
        <v>345</v>
      </c>
      <c r="I1174" s="9"/>
      <c r="J1174" s="7" t="s">
        <v>11</v>
      </c>
      <c r="K1174" s="9"/>
      <c r="L1174" s="9">
        <v>-1000</v>
      </c>
    </row>
    <row r="1175" spans="8:12" x14ac:dyDescent="0.3">
      <c r="H1175" s="8" t="s">
        <v>106</v>
      </c>
      <c r="I1175" s="9">
        <v>-58800</v>
      </c>
      <c r="J1175" s="7" t="s">
        <v>71</v>
      </c>
      <c r="K1175" s="10">
        <v>0.05</v>
      </c>
      <c r="L1175" s="9">
        <f>I1175*K1175</f>
        <v>-2940</v>
      </c>
    </row>
    <row r="1176" spans="8:12" x14ac:dyDescent="0.3">
      <c r="H1176" s="5" t="s">
        <v>25</v>
      </c>
      <c r="I1176" s="6"/>
      <c r="J1176" s="7" t="s">
        <v>11</v>
      </c>
      <c r="K1176" s="6"/>
      <c r="L1176" s="6">
        <f>SUM(L1164:L1175)</f>
        <v>-17425</v>
      </c>
    </row>
    <row r="1177" spans="8:12" x14ac:dyDescent="0.3">
      <c r="H1177" s="5" t="s">
        <v>26</v>
      </c>
      <c r="I1177" s="6"/>
      <c r="J1177" s="7" t="s">
        <v>11</v>
      </c>
      <c r="K1177" s="6"/>
      <c r="L1177" s="6">
        <f>SUM(L1162,L1176)</f>
        <v>29713</v>
      </c>
    </row>
    <row r="1178" spans="8:12" x14ac:dyDescent="0.3">
      <c r="H1178" s="8" t="s">
        <v>11</v>
      </c>
      <c r="I1178" s="9"/>
      <c r="J1178" s="7" t="s">
        <v>11</v>
      </c>
      <c r="K1178" s="9"/>
      <c r="L1178" s="9"/>
    </row>
    <row r="1179" spans="8:12" x14ac:dyDescent="0.3">
      <c r="H1179" s="5" t="s">
        <v>27</v>
      </c>
      <c r="I1179" s="6"/>
      <c r="J1179" s="7" t="s">
        <v>11</v>
      </c>
      <c r="K1179" s="6"/>
      <c r="L1179" s="6"/>
    </row>
    <row r="1180" spans="8:12" x14ac:dyDescent="0.3">
      <c r="H1180" s="8" t="s">
        <v>28</v>
      </c>
      <c r="I1180" s="9">
        <v>-1</v>
      </c>
      <c r="J1180" s="7" t="s">
        <v>11</v>
      </c>
      <c r="K1180" s="9">
        <v>725</v>
      </c>
      <c r="L1180" s="9">
        <f t="shared" ref="L1180:L1186" si="42">I1180*K1180</f>
        <v>-725</v>
      </c>
    </row>
    <row r="1181" spans="8:12" x14ac:dyDescent="0.3">
      <c r="H1181" s="8" t="s">
        <v>107</v>
      </c>
      <c r="I1181" s="9">
        <v>-1</v>
      </c>
      <c r="J1181" s="7" t="s">
        <v>11</v>
      </c>
      <c r="K1181" s="9">
        <v>225</v>
      </c>
      <c r="L1181" s="9">
        <f t="shared" si="42"/>
        <v>-225</v>
      </c>
    </row>
    <row r="1182" spans="8:12" x14ac:dyDescent="0.3">
      <c r="H1182" s="8" t="s">
        <v>163</v>
      </c>
      <c r="I1182" s="9">
        <v>-1</v>
      </c>
      <c r="J1182" s="7" t="s">
        <v>11</v>
      </c>
      <c r="K1182" s="9">
        <v>100</v>
      </c>
      <c r="L1182" s="9">
        <f t="shared" si="42"/>
        <v>-100</v>
      </c>
    </row>
    <row r="1183" spans="8:12" x14ac:dyDescent="0.3">
      <c r="H1183" s="8" t="s">
        <v>108</v>
      </c>
      <c r="I1183" s="9">
        <v>-1</v>
      </c>
      <c r="J1183" s="7" t="s">
        <v>11</v>
      </c>
      <c r="K1183" s="9">
        <v>2550</v>
      </c>
      <c r="L1183" s="9">
        <f t="shared" si="42"/>
        <v>-2550</v>
      </c>
    </row>
    <row r="1184" spans="8:12" x14ac:dyDescent="0.3">
      <c r="H1184" s="8" t="s">
        <v>346</v>
      </c>
      <c r="I1184" s="9">
        <v>-1</v>
      </c>
      <c r="J1184" s="7" t="s">
        <v>11</v>
      </c>
      <c r="K1184" s="9">
        <v>1450</v>
      </c>
      <c r="L1184" s="9">
        <f t="shared" si="42"/>
        <v>-1450</v>
      </c>
    </row>
    <row r="1185" spans="8:12" x14ac:dyDescent="0.3">
      <c r="H1185" s="8" t="s">
        <v>162</v>
      </c>
      <c r="I1185" s="9">
        <v>-15</v>
      </c>
      <c r="J1185" s="7" t="s">
        <v>11</v>
      </c>
      <c r="K1185" s="9">
        <v>165</v>
      </c>
      <c r="L1185" s="9">
        <f t="shared" si="42"/>
        <v>-2475</v>
      </c>
    </row>
    <row r="1186" spans="8:12" x14ac:dyDescent="0.3">
      <c r="H1186" s="8" t="s">
        <v>112</v>
      </c>
      <c r="I1186" s="9">
        <v>-1</v>
      </c>
      <c r="J1186" s="7" t="s">
        <v>11</v>
      </c>
      <c r="K1186" s="9">
        <v>3153</v>
      </c>
      <c r="L1186" s="9">
        <f t="shared" si="42"/>
        <v>-3153</v>
      </c>
    </row>
    <row r="1187" spans="8:12" x14ac:dyDescent="0.3">
      <c r="H1187" s="8" t="s">
        <v>38</v>
      </c>
      <c r="I1187" s="9"/>
      <c r="J1187" s="7" t="s">
        <v>11</v>
      </c>
      <c r="K1187" s="9"/>
      <c r="L1187" s="9">
        <v>-750</v>
      </c>
    </row>
    <row r="1188" spans="8:12" x14ac:dyDescent="0.3">
      <c r="H1188" s="5" t="s">
        <v>39</v>
      </c>
      <c r="I1188" s="6"/>
      <c r="J1188" s="7" t="s">
        <v>11</v>
      </c>
      <c r="K1188" s="6"/>
      <c r="L1188" s="6">
        <f>SUM(L1180:L1187)</f>
        <v>-11428</v>
      </c>
    </row>
    <row r="1189" spans="8:12" x14ac:dyDescent="0.3">
      <c r="H1189" s="8" t="s">
        <v>40</v>
      </c>
      <c r="I1189" s="9"/>
      <c r="J1189" s="7" t="s">
        <v>11</v>
      </c>
      <c r="K1189" s="9"/>
      <c r="L1189" s="9">
        <f>SUM(L1177,L1188)</f>
        <v>18285</v>
      </c>
    </row>
    <row r="1190" spans="8:12" x14ac:dyDescent="0.3">
      <c r="H1190" s="1"/>
      <c r="I1190" s="1"/>
      <c r="J1190" s="1"/>
      <c r="K1190" s="1"/>
      <c r="L1190" s="1"/>
    </row>
    <row r="1191" spans="8:12" x14ac:dyDescent="0.3">
      <c r="H1191" s="2" t="s">
        <v>318</v>
      </c>
      <c r="I1191" s="1"/>
      <c r="J1191" s="1"/>
      <c r="K1191" s="1"/>
      <c r="L1191" s="1"/>
    </row>
    <row r="1192" spans="8:12" x14ac:dyDescent="0.3">
      <c r="H1192" s="2" t="s">
        <v>115</v>
      </c>
      <c r="I1192" s="1"/>
      <c r="J1192" s="1"/>
      <c r="K1192" s="1"/>
      <c r="L1192" s="1"/>
    </row>
    <row r="1193" spans="8:12" x14ac:dyDescent="0.3">
      <c r="H1193" s="1"/>
      <c r="I1193" s="1"/>
      <c r="J1193" s="1"/>
      <c r="K1193" s="1"/>
      <c r="L1193" s="1"/>
    </row>
    <row r="1194" spans="8:12" x14ac:dyDescent="0.3">
      <c r="H1194" s="2" t="s">
        <v>41</v>
      </c>
      <c r="I1194" s="1"/>
      <c r="J1194" s="1"/>
      <c r="K1194" s="1"/>
      <c r="L1194" s="1"/>
    </row>
    <row r="1195" spans="8:12" x14ac:dyDescent="0.3">
      <c r="H1195" s="1"/>
      <c r="I1195" s="1"/>
      <c r="J1195" s="1"/>
      <c r="K1195" s="1"/>
      <c r="L1195" s="1"/>
    </row>
    <row r="1196" spans="8:12" x14ac:dyDescent="0.3">
      <c r="H1196" s="1" t="s">
        <v>121</v>
      </c>
      <c r="I1196" s="1"/>
      <c r="J1196" s="1"/>
      <c r="K1196" s="1"/>
      <c r="L1196" s="1"/>
    </row>
    <row r="1197" spans="8:12" x14ac:dyDescent="0.3">
      <c r="H1197" s="2" t="s">
        <v>1</v>
      </c>
      <c r="I1197" s="2" t="s">
        <v>2</v>
      </c>
      <c r="J1197" s="1"/>
      <c r="K1197" s="1"/>
      <c r="L1197" s="1"/>
    </row>
    <row r="1198" spans="8:12" x14ac:dyDescent="0.3">
      <c r="H1198" s="2" t="s">
        <v>3</v>
      </c>
      <c r="I1198" s="2" t="s">
        <v>133</v>
      </c>
      <c r="J1198" s="1"/>
      <c r="K1198" s="1"/>
      <c r="L1198" s="1"/>
    </row>
    <row r="1199" spans="8:12" x14ac:dyDescent="0.3">
      <c r="H1199" s="2" t="s">
        <v>4</v>
      </c>
      <c r="I1199" s="2" t="s">
        <v>157</v>
      </c>
      <c r="J1199" s="1"/>
      <c r="K1199" s="1"/>
      <c r="L1199" s="1"/>
    </row>
    <row r="1200" spans="8:12" x14ac:dyDescent="0.3">
      <c r="H1200" s="2" t="s">
        <v>6</v>
      </c>
      <c r="I1200" s="2" t="s">
        <v>361</v>
      </c>
      <c r="J1200" s="1"/>
      <c r="K1200" s="1"/>
      <c r="L1200" s="1"/>
    </row>
    <row r="1201" spans="8:12" x14ac:dyDescent="0.3">
      <c r="H1201" s="2" t="s">
        <v>7</v>
      </c>
      <c r="I1201" s="2" t="s">
        <v>137</v>
      </c>
      <c r="J1201" s="1"/>
      <c r="K1201" s="1"/>
      <c r="L1201" s="1"/>
    </row>
    <row r="1202" spans="8:12" x14ac:dyDescent="0.3">
      <c r="H1202" s="1"/>
      <c r="I1202" s="1"/>
      <c r="J1202" s="1"/>
      <c r="K1202" s="1"/>
      <c r="L1202" s="1"/>
    </row>
    <row r="1203" spans="8:12" x14ac:dyDescent="0.3">
      <c r="H1203" s="3" t="s">
        <v>9</v>
      </c>
      <c r="I1203" s="4" t="s">
        <v>10</v>
      </c>
      <c r="J1203" s="4" t="s">
        <v>11</v>
      </c>
      <c r="K1203" s="4" t="s">
        <v>12</v>
      </c>
      <c r="L1203" s="4" t="s">
        <v>13</v>
      </c>
    </row>
    <row r="1204" spans="8:12" x14ac:dyDescent="0.3">
      <c r="H1204" s="5" t="s">
        <v>14</v>
      </c>
      <c r="I1204" s="6"/>
      <c r="J1204" s="7" t="s">
        <v>11</v>
      </c>
      <c r="K1204" s="6"/>
      <c r="L1204" s="6"/>
    </row>
    <row r="1205" spans="8:12" x14ac:dyDescent="0.3">
      <c r="H1205" s="8" t="s">
        <v>347</v>
      </c>
      <c r="I1205" s="9">
        <f>66700*0.817091454272863</f>
        <v>54499.999999999964</v>
      </c>
      <c r="J1205" s="7" t="s">
        <v>16</v>
      </c>
      <c r="K1205" s="10">
        <v>0.3</v>
      </c>
      <c r="L1205" s="9">
        <f>I1205*K1205</f>
        <v>16349.999999999989</v>
      </c>
    </row>
    <row r="1206" spans="8:12" x14ac:dyDescent="0.3">
      <c r="H1206" s="8" t="s">
        <v>348</v>
      </c>
      <c r="I1206" s="9">
        <f>26700*0.817091454272863</f>
        <v>21816.341829085442</v>
      </c>
      <c r="J1206" s="7" t="s">
        <v>16</v>
      </c>
      <c r="K1206" s="10"/>
      <c r="L1206" s="9"/>
    </row>
    <row r="1207" spans="8:12" x14ac:dyDescent="0.3">
      <c r="H1207" s="8" t="s">
        <v>349</v>
      </c>
      <c r="I1207" s="9">
        <f>66700*0.817091454272863</f>
        <v>54499.999999999964</v>
      </c>
      <c r="J1207" s="7" t="s">
        <v>16</v>
      </c>
      <c r="K1207" s="10"/>
      <c r="L1207" s="9"/>
    </row>
    <row r="1208" spans="8:12" x14ac:dyDescent="0.3">
      <c r="H1208" s="5" t="s">
        <v>20</v>
      </c>
      <c r="I1208" s="6"/>
      <c r="J1208" s="7" t="s">
        <v>11</v>
      </c>
      <c r="K1208" s="6"/>
      <c r="L1208" s="6">
        <f>SUM(L1205:L1207)</f>
        <v>16349.999999999989</v>
      </c>
    </row>
    <row r="1209" spans="8:12" x14ac:dyDescent="0.3">
      <c r="H1209" s="8" t="s">
        <v>11</v>
      </c>
      <c r="I1209" s="9"/>
      <c r="J1209" s="7" t="s">
        <v>11</v>
      </c>
      <c r="K1209" s="9"/>
      <c r="L1209" s="9"/>
    </row>
    <row r="1210" spans="8:12" x14ac:dyDescent="0.3">
      <c r="H1210" s="5" t="s">
        <v>21</v>
      </c>
      <c r="I1210" s="6"/>
      <c r="J1210" s="7" t="s">
        <v>11</v>
      </c>
      <c r="K1210" s="6"/>
      <c r="L1210" s="6"/>
    </row>
    <row r="1211" spans="8:12" x14ac:dyDescent="0.3">
      <c r="H1211" s="8" t="s">
        <v>152</v>
      </c>
      <c r="I1211" s="10">
        <v>-1</v>
      </c>
      <c r="J1211" s="7" t="s">
        <v>71</v>
      </c>
      <c r="K1211" s="10">
        <v>1900</v>
      </c>
      <c r="L1211" s="9">
        <f>I1211*K1211</f>
        <v>-1900</v>
      </c>
    </row>
    <row r="1212" spans="8:12" x14ac:dyDescent="0.3">
      <c r="H1212" s="8" t="s">
        <v>174</v>
      </c>
      <c r="I1212" s="9">
        <v>76</v>
      </c>
      <c r="J1212" s="7" t="s">
        <v>16</v>
      </c>
      <c r="K1212" s="10">
        <f>Intro_input!$I$17</f>
        <v>10</v>
      </c>
      <c r="L1212" s="9">
        <f>I1212*K1212</f>
        <v>760</v>
      </c>
    </row>
    <row r="1213" spans="8:12" x14ac:dyDescent="0.3">
      <c r="H1213" s="8" t="s">
        <v>168</v>
      </c>
      <c r="I1213" s="9">
        <v>-33</v>
      </c>
      <c r="J1213" s="7" t="s">
        <v>16</v>
      </c>
      <c r="K1213" s="10">
        <f>Intro_input!$I$18</f>
        <v>16</v>
      </c>
      <c r="L1213" s="9">
        <f>I1213*K1213</f>
        <v>-528</v>
      </c>
    </row>
    <row r="1214" spans="8:12" x14ac:dyDescent="0.3">
      <c r="H1214" s="8" t="s">
        <v>167</v>
      </c>
      <c r="I1214" s="9">
        <v>-150</v>
      </c>
      <c r="J1214" s="7" t="s">
        <v>16</v>
      </c>
      <c r="K1214" s="10">
        <f>Intro_input!$I$19</f>
        <v>9</v>
      </c>
      <c r="L1214" s="9">
        <f>I1214*K1214</f>
        <v>-1350</v>
      </c>
    </row>
    <row r="1215" spans="8:12" x14ac:dyDescent="0.3">
      <c r="H1215" s="8" t="s">
        <v>166</v>
      </c>
      <c r="I1215" s="9"/>
      <c r="J1215" s="7" t="s">
        <v>71</v>
      </c>
      <c r="K1215" s="9"/>
      <c r="L1215" s="9">
        <v>-1387</v>
      </c>
    </row>
    <row r="1216" spans="8:12" x14ac:dyDescent="0.3">
      <c r="H1216" s="8" t="s">
        <v>165</v>
      </c>
      <c r="I1216" s="9"/>
      <c r="J1216" s="7" t="s">
        <v>71</v>
      </c>
      <c r="K1216" s="9"/>
      <c r="L1216" s="9">
        <v>-281</v>
      </c>
    </row>
    <row r="1217" spans="8:12" x14ac:dyDescent="0.3">
      <c r="H1217" s="8" t="s">
        <v>106</v>
      </c>
      <c r="I1217" s="9">
        <v>-66700</v>
      </c>
      <c r="J1217" s="7" t="s">
        <v>71</v>
      </c>
      <c r="K1217" s="10"/>
      <c r="L1217" s="9"/>
    </row>
    <row r="1218" spans="8:12" x14ac:dyDescent="0.3">
      <c r="H1218" s="5" t="s">
        <v>25</v>
      </c>
      <c r="I1218" s="6"/>
      <c r="J1218" s="7" t="s">
        <v>11</v>
      </c>
      <c r="K1218" s="6"/>
      <c r="L1218" s="6">
        <f>SUM(L1210:L1217)</f>
        <v>-4686</v>
      </c>
    </row>
    <row r="1219" spans="8:12" x14ac:dyDescent="0.3">
      <c r="H1219" s="5" t="s">
        <v>26</v>
      </c>
      <c r="I1219" s="6"/>
      <c r="J1219" s="7" t="s">
        <v>11</v>
      </c>
      <c r="K1219" s="6"/>
      <c r="L1219" s="6">
        <f>SUM(L1208,L1218)</f>
        <v>11663.999999999989</v>
      </c>
    </row>
    <row r="1220" spans="8:12" x14ac:dyDescent="0.3">
      <c r="H1220" s="8" t="s">
        <v>11</v>
      </c>
      <c r="I1220" s="9"/>
      <c r="J1220" s="7" t="s">
        <v>11</v>
      </c>
      <c r="K1220" s="9"/>
      <c r="L1220" s="9"/>
    </row>
    <row r="1221" spans="8:12" x14ac:dyDescent="0.3">
      <c r="H1221" s="5" t="s">
        <v>27</v>
      </c>
      <c r="I1221" s="6"/>
      <c r="J1221" s="7" t="s">
        <v>11</v>
      </c>
      <c r="K1221" s="6"/>
      <c r="L1221" s="6"/>
    </row>
    <row r="1222" spans="8:12" x14ac:dyDescent="0.3">
      <c r="H1222" s="8" t="s">
        <v>28</v>
      </c>
      <c r="I1222" s="9">
        <v>-1</v>
      </c>
      <c r="J1222" s="7" t="s">
        <v>11</v>
      </c>
      <c r="K1222" s="9">
        <v>725</v>
      </c>
      <c r="L1222" s="9">
        <f t="shared" ref="L1222:L1228" si="43">I1222*K1222</f>
        <v>-725</v>
      </c>
    </row>
    <row r="1223" spans="8:12" x14ac:dyDescent="0.3">
      <c r="H1223" s="8" t="s">
        <v>163</v>
      </c>
      <c r="I1223" s="9">
        <v>-1</v>
      </c>
      <c r="J1223" s="7" t="s">
        <v>11</v>
      </c>
      <c r="K1223" s="9">
        <v>100</v>
      </c>
      <c r="L1223" s="9">
        <f t="shared" si="43"/>
        <v>-100</v>
      </c>
    </row>
    <row r="1224" spans="8:12" x14ac:dyDescent="0.3">
      <c r="H1224" s="8" t="s">
        <v>135</v>
      </c>
      <c r="I1224" s="9">
        <v>-2</v>
      </c>
      <c r="J1224" s="7" t="s">
        <v>11</v>
      </c>
      <c r="K1224" s="9">
        <v>200</v>
      </c>
      <c r="L1224" s="9">
        <f t="shared" si="43"/>
        <v>-400</v>
      </c>
    </row>
    <row r="1225" spans="8:12" x14ac:dyDescent="0.3">
      <c r="H1225" s="8" t="s">
        <v>350</v>
      </c>
      <c r="I1225" s="9">
        <v>-1</v>
      </c>
      <c r="J1225" s="7" t="s">
        <v>11</v>
      </c>
      <c r="K1225" s="9">
        <v>450</v>
      </c>
      <c r="L1225" s="9">
        <f t="shared" si="43"/>
        <v>-450</v>
      </c>
    </row>
    <row r="1226" spans="8:12" x14ac:dyDescent="0.3">
      <c r="H1226" s="8" t="s">
        <v>162</v>
      </c>
      <c r="I1226" s="9">
        <v>-6</v>
      </c>
      <c r="J1226" s="7" t="s">
        <v>11</v>
      </c>
      <c r="K1226" s="9">
        <v>165</v>
      </c>
      <c r="L1226" s="9">
        <f t="shared" si="43"/>
        <v>-990</v>
      </c>
    </row>
    <row r="1227" spans="8:12" x14ac:dyDescent="0.3">
      <c r="H1227" s="8" t="s">
        <v>92</v>
      </c>
      <c r="I1227" s="9">
        <v>-1</v>
      </c>
      <c r="J1227" s="7" t="s">
        <v>11</v>
      </c>
      <c r="K1227" s="9">
        <v>425</v>
      </c>
      <c r="L1227" s="9">
        <f t="shared" si="43"/>
        <v>-425</v>
      </c>
    </row>
    <row r="1228" spans="8:12" x14ac:dyDescent="0.3">
      <c r="H1228" s="8" t="s">
        <v>153</v>
      </c>
      <c r="I1228" s="9">
        <v>-1</v>
      </c>
      <c r="J1228" s="7" t="s">
        <v>11</v>
      </c>
      <c r="K1228" s="9">
        <v>2118</v>
      </c>
      <c r="L1228" s="9">
        <f t="shared" si="43"/>
        <v>-2118</v>
      </c>
    </row>
    <row r="1229" spans="8:12" x14ac:dyDescent="0.3">
      <c r="H1229" s="8" t="s">
        <v>38</v>
      </c>
      <c r="I1229" s="9"/>
      <c r="J1229" s="7" t="s">
        <v>11</v>
      </c>
      <c r="K1229" s="9"/>
      <c r="L1229" s="9">
        <v>-750</v>
      </c>
    </row>
    <row r="1230" spans="8:12" x14ac:dyDescent="0.3">
      <c r="H1230" s="5" t="s">
        <v>39</v>
      </c>
      <c r="I1230" s="6"/>
      <c r="J1230" s="7" t="s">
        <v>11</v>
      </c>
      <c r="K1230" s="6"/>
      <c r="L1230" s="6">
        <f>SUM(L1222:L1229)</f>
        <v>-5958</v>
      </c>
    </row>
    <row r="1231" spans="8:12" x14ac:dyDescent="0.3">
      <c r="H1231" s="8" t="s">
        <v>40</v>
      </c>
      <c r="I1231" s="9"/>
      <c r="J1231" s="7" t="s">
        <v>11</v>
      </c>
      <c r="K1231" s="9"/>
      <c r="L1231" s="9">
        <f>SUM(L1219,L1230)</f>
        <v>5705.9999999999891</v>
      </c>
    </row>
    <row r="1232" spans="8:12" x14ac:dyDescent="0.3">
      <c r="H1232" s="1"/>
      <c r="I1232" s="1"/>
      <c r="J1232" s="1"/>
      <c r="K1232" s="1"/>
      <c r="L1232" s="1"/>
    </row>
    <row r="1233" spans="8:12" x14ac:dyDescent="0.3">
      <c r="H1233" s="2" t="s">
        <v>351</v>
      </c>
      <c r="I1233" s="1"/>
      <c r="J1233" s="1"/>
      <c r="K1233" s="1"/>
      <c r="L1233" s="1"/>
    </row>
    <row r="1234" spans="8:12" x14ac:dyDescent="0.3">
      <c r="H1234" s="2" t="s">
        <v>352</v>
      </c>
      <c r="I1234" s="1"/>
      <c r="J1234" s="1"/>
      <c r="K1234" s="1"/>
      <c r="L1234" s="1"/>
    </row>
    <row r="1235" spans="8:12" x14ac:dyDescent="0.3">
      <c r="H1235" s="1"/>
      <c r="I1235" s="1"/>
      <c r="J1235" s="1"/>
      <c r="K1235" s="1"/>
      <c r="L1235" s="1"/>
    </row>
    <row r="1236" spans="8:12" x14ac:dyDescent="0.3">
      <c r="H1236" s="2" t="s">
        <v>41</v>
      </c>
      <c r="I1236" s="1"/>
      <c r="J1236" s="1"/>
      <c r="K1236" s="1"/>
      <c r="L1236" s="1"/>
    </row>
    <row r="1237" spans="8:12" x14ac:dyDescent="0.3">
      <c r="H1237" s="1"/>
      <c r="I1237" s="1"/>
      <c r="J1237" s="1"/>
      <c r="K1237" s="1"/>
      <c r="L1237" s="1"/>
    </row>
    <row r="1238" spans="8:12" x14ac:dyDescent="0.3">
      <c r="H1238" s="1" t="s">
        <v>122</v>
      </c>
      <c r="I1238" s="1"/>
      <c r="J1238" s="1"/>
      <c r="K1238" s="1"/>
      <c r="L1238" s="1"/>
    </row>
    <row r="1239" spans="8:12" x14ac:dyDescent="0.3">
      <c r="H1239" s="2" t="s">
        <v>1</v>
      </c>
      <c r="I1239" s="2" t="s">
        <v>2</v>
      </c>
      <c r="J1239" s="1"/>
      <c r="K1239" s="1"/>
      <c r="L1239" s="1"/>
    </row>
    <row r="1240" spans="8:12" x14ac:dyDescent="0.3">
      <c r="H1240" s="2" t="s">
        <v>3</v>
      </c>
      <c r="I1240" s="2" t="s">
        <v>133</v>
      </c>
      <c r="J1240" s="1"/>
      <c r="K1240" s="1"/>
      <c r="L1240" s="1"/>
    </row>
    <row r="1241" spans="8:12" x14ac:dyDescent="0.3">
      <c r="H1241" s="2" t="s">
        <v>4</v>
      </c>
      <c r="I1241" s="2" t="s">
        <v>157</v>
      </c>
      <c r="J1241" s="1"/>
      <c r="K1241" s="1"/>
      <c r="L1241" s="1"/>
    </row>
    <row r="1242" spans="8:12" x14ac:dyDescent="0.3">
      <c r="H1242" s="2" t="s">
        <v>6</v>
      </c>
      <c r="I1242" s="2" t="s">
        <v>361</v>
      </c>
      <c r="J1242" s="1"/>
      <c r="K1242" s="1"/>
      <c r="L1242" s="1"/>
    </row>
    <row r="1243" spans="8:12" x14ac:dyDescent="0.3">
      <c r="H1243" s="2" t="s">
        <v>7</v>
      </c>
      <c r="I1243" s="2" t="s">
        <v>137</v>
      </c>
      <c r="J1243" s="1"/>
      <c r="K1243" s="1"/>
      <c r="L1243" s="1"/>
    </row>
    <row r="1244" spans="8:12" x14ac:dyDescent="0.3">
      <c r="H1244" s="1"/>
      <c r="I1244" s="1"/>
      <c r="J1244" s="1"/>
      <c r="K1244" s="1"/>
      <c r="L1244" s="1"/>
    </row>
    <row r="1245" spans="8:12" x14ac:dyDescent="0.3">
      <c r="H1245" s="3" t="s">
        <v>9</v>
      </c>
      <c r="I1245" s="4" t="s">
        <v>10</v>
      </c>
      <c r="J1245" s="4" t="s">
        <v>11</v>
      </c>
      <c r="K1245" s="4" t="s">
        <v>12</v>
      </c>
      <c r="L1245" s="4" t="s">
        <v>13</v>
      </c>
    </row>
    <row r="1246" spans="8:12" x14ac:dyDescent="0.3">
      <c r="H1246" s="1"/>
      <c r="I1246" s="1"/>
      <c r="J1246" s="1"/>
      <c r="K1246" s="1"/>
      <c r="L1246" s="1"/>
    </row>
    <row r="1247" spans="8:12" x14ac:dyDescent="0.3">
      <c r="H1247" s="2" t="s">
        <v>156</v>
      </c>
      <c r="I1247" s="1"/>
      <c r="J1247" s="1"/>
      <c r="K1247" s="1"/>
      <c r="L1247" s="1"/>
    </row>
    <row r="1248" spans="8:12" x14ac:dyDescent="0.3">
      <c r="H1248" s="2" t="s">
        <v>155</v>
      </c>
      <c r="I1248" s="1"/>
      <c r="J1248" s="1"/>
      <c r="K1248" s="1"/>
      <c r="L1248" s="1"/>
    </row>
    <row r="1249" spans="8:12" x14ac:dyDescent="0.3">
      <c r="H1249" s="1"/>
      <c r="I1249" s="1"/>
      <c r="J1249" s="1"/>
      <c r="K1249" s="1"/>
      <c r="L1249" s="1"/>
    </row>
    <row r="1250" spans="8:12" x14ac:dyDescent="0.3">
      <c r="H1250" s="2" t="s">
        <v>41</v>
      </c>
      <c r="I1250" s="1"/>
      <c r="J1250" s="1"/>
      <c r="K1250" s="1"/>
      <c r="L1250" s="1"/>
    </row>
    <row r="1251" spans="8:12" x14ac:dyDescent="0.3">
      <c r="H1251" s="1"/>
      <c r="I1251" s="1"/>
      <c r="J1251" s="1"/>
      <c r="K1251" s="1"/>
      <c r="L1251" s="1"/>
    </row>
    <row r="1252" spans="8:12" x14ac:dyDescent="0.3">
      <c r="H1252" s="2" t="s">
        <v>129</v>
      </c>
      <c r="I1252" s="1"/>
      <c r="J1252" s="1"/>
      <c r="K1252" s="1"/>
      <c r="L1252" s="1"/>
    </row>
    <row r="1253" spans="8:12" x14ac:dyDescent="0.3">
      <c r="H1253" s="2" t="s">
        <v>130</v>
      </c>
      <c r="I1253" s="1"/>
      <c r="J1253" s="1"/>
      <c r="K1253" s="1"/>
      <c r="L1253" s="1"/>
    </row>
    <row r="1254" spans="8:12" x14ac:dyDescent="0.3">
      <c r="H1254" s="1"/>
      <c r="I1254" s="1"/>
      <c r="J1254" s="1"/>
      <c r="K1254" s="1"/>
      <c r="L1254" s="1"/>
    </row>
    <row r="1255" spans="8:12" x14ac:dyDescent="0.3">
      <c r="H1255" s="2" t="s">
        <v>131</v>
      </c>
      <c r="I1255" s="1"/>
      <c r="J1255" s="1"/>
      <c r="K1255" s="1"/>
      <c r="L1255" s="1"/>
    </row>
    <row r="1256" spans="8:12" x14ac:dyDescent="0.3">
      <c r="H1256" s="2" t="s">
        <v>132</v>
      </c>
      <c r="I1256" s="1"/>
      <c r="J1256" s="1"/>
      <c r="K1256" s="1"/>
      <c r="L1256" s="1"/>
    </row>
  </sheetData>
  <pageMargins left="0.7" right="0.7" top="0.75" bottom="0.75" header="0.3" footer="0.3"/>
  <ignoredErrors>
    <ignoredError sqref="I120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9ED4A-FC85-41FB-8BBE-022FD693EB7E}">
  <dimension ref="B1:L807"/>
  <sheetViews>
    <sheetView workbookViewId="0">
      <pane ySplit="1" topLeftCell="A2" activePane="bottomLeft" state="frozen"/>
      <selection pane="bottomLeft" activeCell="O23" sqref="O23"/>
    </sheetView>
  </sheetViews>
  <sheetFormatPr defaultRowHeight="14.4" x14ac:dyDescent="0.3"/>
  <cols>
    <col min="2" max="2" width="43.33203125" customWidth="1"/>
    <col min="8" max="8" width="48" customWidth="1"/>
  </cols>
  <sheetData>
    <row r="1" spans="2:12" x14ac:dyDescent="0.3">
      <c r="L1" s="14"/>
    </row>
    <row r="2" spans="2:12" x14ac:dyDescent="0.3">
      <c r="B2" s="1" t="s">
        <v>0</v>
      </c>
      <c r="C2" s="1"/>
      <c r="D2" s="1"/>
      <c r="E2" s="1"/>
      <c r="F2" s="1"/>
      <c r="H2" s="1" t="s">
        <v>0</v>
      </c>
      <c r="I2" s="1"/>
      <c r="J2" s="1"/>
      <c r="K2" s="1"/>
      <c r="L2" s="1"/>
    </row>
    <row r="3" spans="2:12" x14ac:dyDescent="0.3">
      <c r="B3" s="2" t="s">
        <v>1</v>
      </c>
      <c r="C3" s="2" t="s">
        <v>2</v>
      </c>
      <c r="D3" s="1"/>
      <c r="E3" s="1"/>
      <c r="F3" s="1"/>
      <c r="H3" s="2" t="s">
        <v>1</v>
      </c>
      <c r="I3" s="2" t="s">
        <v>2</v>
      </c>
      <c r="J3" s="1"/>
      <c r="K3" s="1"/>
      <c r="L3" s="1"/>
    </row>
    <row r="4" spans="2:12" x14ac:dyDescent="0.3">
      <c r="B4" s="2" t="s">
        <v>3</v>
      </c>
      <c r="C4" s="2" t="s">
        <v>133</v>
      </c>
      <c r="D4" s="1"/>
      <c r="E4" s="1"/>
      <c r="F4" s="1"/>
      <c r="H4" s="2" t="s">
        <v>3</v>
      </c>
      <c r="I4" s="2" t="s">
        <v>133</v>
      </c>
      <c r="J4" s="1"/>
      <c r="K4" s="1"/>
      <c r="L4" s="1"/>
    </row>
    <row r="5" spans="2:12" x14ac:dyDescent="0.3">
      <c r="B5" s="2" t="s">
        <v>4</v>
      </c>
      <c r="C5" s="2" t="s">
        <v>5</v>
      </c>
      <c r="D5" s="1"/>
      <c r="E5" s="1"/>
      <c r="F5" s="1"/>
      <c r="H5" s="2" t="s">
        <v>4</v>
      </c>
      <c r="I5" s="2" t="s">
        <v>5</v>
      </c>
      <c r="J5" s="1"/>
      <c r="K5" s="1"/>
      <c r="L5" s="1"/>
    </row>
    <row r="6" spans="2:12" x14ac:dyDescent="0.3">
      <c r="B6" s="2" t="s">
        <v>6</v>
      </c>
      <c r="C6" s="2" t="s">
        <v>361</v>
      </c>
      <c r="D6" s="1"/>
      <c r="E6" s="1"/>
      <c r="F6" s="1"/>
      <c r="H6" s="2" t="s">
        <v>6</v>
      </c>
      <c r="I6" s="2" t="s">
        <v>361</v>
      </c>
      <c r="J6" s="1"/>
      <c r="K6" s="1"/>
      <c r="L6" s="1"/>
    </row>
    <row r="7" spans="2:12" x14ac:dyDescent="0.3">
      <c r="B7" s="2" t="s">
        <v>7</v>
      </c>
      <c r="C7" s="2" t="s">
        <v>8</v>
      </c>
      <c r="D7" s="1"/>
      <c r="E7" s="1"/>
      <c r="F7" s="1"/>
      <c r="H7" s="2" t="s">
        <v>7</v>
      </c>
      <c r="I7" s="2" t="s">
        <v>137</v>
      </c>
      <c r="J7" s="1"/>
      <c r="K7" s="1"/>
      <c r="L7" s="1"/>
    </row>
    <row r="8" spans="2:12" x14ac:dyDescent="0.3">
      <c r="B8" s="1"/>
      <c r="C8" s="1"/>
      <c r="D8" s="1"/>
      <c r="E8" s="1"/>
      <c r="F8" s="1"/>
      <c r="H8" s="1"/>
      <c r="I8" s="1"/>
      <c r="J8" s="1"/>
      <c r="K8" s="1"/>
      <c r="L8" s="1"/>
    </row>
    <row r="9" spans="2:12" x14ac:dyDescent="0.3">
      <c r="B9" s="3" t="s">
        <v>9</v>
      </c>
      <c r="C9" s="4" t="s">
        <v>10</v>
      </c>
      <c r="D9" s="4" t="s">
        <v>11</v>
      </c>
      <c r="E9" s="4" t="s">
        <v>12</v>
      </c>
      <c r="F9" s="4" t="s">
        <v>13</v>
      </c>
      <c r="H9" s="3" t="s">
        <v>9</v>
      </c>
      <c r="I9" s="4" t="s">
        <v>10</v>
      </c>
      <c r="J9" s="4" t="s">
        <v>11</v>
      </c>
      <c r="K9" s="4" t="s">
        <v>12</v>
      </c>
      <c r="L9" s="4" t="s">
        <v>13</v>
      </c>
    </row>
    <row r="10" spans="2:12" x14ac:dyDescent="0.3">
      <c r="B10" s="5" t="s">
        <v>14</v>
      </c>
      <c r="C10" s="6"/>
      <c r="D10" s="7" t="s">
        <v>11</v>
      </c>
      <c r="E10" s="6"/>
      <c r="F10" s="6"/>
      <c r="H10" s="1"/>
      <c r="I10" s="1"/>
      <c r="J10" s="1"/>
      <c r="K10" s="1"/>
      <c r="L10" s="1"/>
    </row>
    <row r="11" spans="2:12" x14ac:dyDescent="0.3">
      <c r="B11" s="8" t="s">
        <v>15</v>
      </c>
      <c r="C11" s="9">
        <v>4000</v>
      </c>
      <c r="D11" s="7" t="s">
        <v>16</v>
      </c>
      <c r="E11" s="10">
        <f>Intro_input!$J$24</f>
        <v>2.15</v>
      </c>
      <c r="F11" s="9">
        <f>C11*E11</f>
        <v>8600</v>
      </c>
      <c r="H11" s="2" t="s">
        <v>138</v>
      </c>
      <c r="I11" s="1"/>
      <c r="J11" s="1"/>
      <c r="K11" s="1"/>
      <c r="L11" s="1"/>
    </row>
    <row r="12" spans="2:12" x14ac:dyDescent="0.3">
      <c r="B12" s="8" t="s">
        <v>17</v>
      </c>
      <c r="C12" s="9">
        <v>1900</v>
      </c>
      <c r="D12" s="7" t="s">
        <v>16</v>
      </c>
      <c r="E12" s="15">
        <f>Intro_input!$J$23</f>
        <v>0.85</v>
      </c>
      <c r="F12" s="9">
        <f>C12*E12</f>
        <v>1615</v>
      </c>
      <c r="H12" s="1"/>
      <c r="I12" s="1"/>
      <c r="J12" s="1"/>
      <c r="K12" s="1"/>
      <c r="L12" s="1"/>
    </row>
    <row r="13" spans="2:12" x14ac:dyDescent="0.3">
      <c r="B13" s="8" t="s">
        <v>18</v>
      </c>
      <c r="C13" s="9"/>
      <c r="D13" s="7" t="s">
        <v>19</v>
      </c>
      <c r="E13" s="9"/>
      <c r="F13" s="9">
        <v>870</v>
      </c>
      <c r="H13" s="2" t="s">
        <v>41</v>
      </c>
      <c r="I13" s="1"/>
      <c r="J13" s="1"/>
      <c r="K13" s="1"/>
      <c r="L13" s="1"/>
    </row>
    <row r="14" spans="2:12" x14ac:dyDescent="0.3">
      <c r="B14" s="5" t="s">
        <v>20</v>
      </c>
      <c r="C14" s="6"/>
      <c r="D14" s="7" t="s">
        <v>11</v>
      </c>
      <c r="E14" s="6"/>
      <c r="F14" s="6">
        <f>SUM(F11:F13)</f>
        <v>11085</v>
      </c>
      <c r="H14" s="1"/>
      <c r="I14" s="1"/>
      <c r="J14" s="1"/>
      <c r="K14" s="1"/>
      <c r="L14" s="1"/>
    </row>
    <row r="15" spans="2:12" x14ac:dyDescent="0.3">
      <c r="B15" s="8" t="s">
        <v>11</v>
      </c>
      <c r="C15" s="9"/>
      <c r="D15" s="7" t="s">
        <v>11</v>
      </c>
      <c r="E15" s="9"/>
      <c r="F15" s="9"/>
      <c r="H15" s="1" t="s">
        <v>42</v>
      </c>
      <c r="I15" s="1"/>
      <c r="J15" s="1"/>
      <c r="K15" s="1"/>
      <c r="L15" s="1"/>
    </row>
    <row r="16" spans="2:12" x14ac:dyDescent="0.3">
      <c r="B16" s="5" t="s">
        <v>21</v>
      </c>
      <c r="C16" s="6"/>
      <c r="D16" s="7" t="s">
        <v>11</v>
      </c>
      <c r="E16" s="6"/>
      <c r="F16" s="6"/>
      <c r="H16" s="2" t="s">
        <v>1</v>
      </c>
      <c r="I16" s="2" t="s">
        <v>2</v>
      </c>
      <c r="J16" s="1"/>
      <c r="K16" s="1"/>
      <c r="L16" s="1"/>
    </row>
    <row r="17" spans="2:12" x14ac:dyDescent="0.3">
      <c r="B17" s="8" t="s">
        <v>22</v>
      </c>
      <c r="C17" s="9">
        <v>-170</v>
      </c>
      <c r="D17" s="7" t="s">
        <v>16</v>
      </c>
      <c r="E17" s="10">
        <v>5.4</v>
      </c>
      <c r="F17" s="9">
        <f>C17*E17</f>
        <v>-918.00000000000011</v>
      </c>
      <c r="H17" s="2" t="s">
        <v>3</v>
      </c>
      <c r="I17" s="2" t="s">
        <v>133</v>
      </c>
      <c r="J17" s="1"/>
      <c r="K17" s="1"/>
      <c r="L17" s="1"/>
    </row>
    <row r="18" spans="2:12" x14ac:dyDescent="0.3">
      <c r="B18" s="8" t="s">
        <v>23</v>
      </c>
      <c r="C18" s="9">
        <v>-20</v>
      </c>
      <c r="D18" s="7" t="s">
        <v>24</v>
      </c>
      <c r="E18" s="10"/>
      <c r="F18" s="9"/>
      <c r="H18" s="2" t="s">
        <v>4</v>
      </c>
      <c r="I18" s="2" t="s">
        <v>5</v>
      </c>
      <c r="J18" s="1"/>
      <c r="K18" s="1"/>
      <c r="L18" s="1"/>
    </row>
    <row r="19" spans="2:12" x14ac:dyDescent="0.3">
      <c r="B19" s="5" t="s">
        <v>25</v>
      </c>
      <c r="C19" s="6"/>
      <c r="D19" s="7" t="s">
        <v>11</v>
      </c>
      <c r="E19" s="6"/>
      <c r="F19" s="6">
        <f>SUM(F16:F18)</f>
        <v>-918.00000000000011</v>
      </c>
      <c r="H19" s="2" t="s">
        <v>6</v>
      </c>
      <c r="I19" s="2" t="s">
        <v>361</v>
      </c>
      <c r="J19" s="1"/>
      <c r="K19" s="1"/>
      <c r="L19" s="1"/>
    </row>
    <row r="20" spans="2:12" x14ac:dyDescent="0.3">
      <c r="B20" s="5" t="s">
        <v>26</v>
      </c>
      <c r="C20" s="6"/>
      <c r="D20" s="7" t="s">
        <v>11</v>
      </c>
      <c r="E20" s="6"/>
      <c r="F20" s="6">
        <f>SUM(F14,F19)</f>
        <v>10167</v>
      </c>
      <c r="H20" s="2" t="s">
        <v>7</v>
      </c>
      <c r="I20" s="2" t="s">
        <v>137</v>
      </c>
      <c r="J20" s="1"/>
      <c r="K20" s="1"/>
      <c r="L20" s="1"/>
    </row>
    <row r="21" spans="2:12" x14ac:dyDescent="0.3">
      <c r="B21" s="8" t="s">
        <v>11</v>
      </c>
      <c r="C21" s="9"/>
      <c r="D21" s="7" t="s">
        <v>11</v>
      </c>
      <c r="E21" s="9"/>
      <c r="F21" s="9"/>
      <c r="H21" s="1"/>
      <c r="I21" s="1"/>
      <c r="J21" s="1"/>
      <c r="K21" s="1"/>
      <c r="L21" s="1"/>
    </row>
    <row r="22" spans="2:12" x14ac:dyDescent="0.3">
      <c r="B22" s="5" t="s">
        <v>27</v>
      </c>
      <c r="C22" s="6"/>
      <c r="D22" s="7" t="s">
        <v>11</v>
      </c>
      <c r="E22" s="6"/>
      <c r="F22" s="6"/>
      <c r="H22" s="3" t="s">
        <v>9</v>
      </c>
      <c r="I22" s="4" t="s">
        <v>10</v>
      </c>
      <c r="J22" s="4" t="s">
        <v>11</v>
      </c>
      <c r="K22" s="4" t="s">
        <v>12</v>
      </c>
      <c r="L22" s="4" t="s">
        <v>13</v>
      </c>
    </row>
    <row r="23" spans="2:12" x14ac:dyDescent="0.3">
      <c r="B23" s="8" t="s">
        <v>28</v>
      </c>
      <c r="C23" s="9">
        <v>-1</v>
      </c>
      <c r="D23" s="7" t="s">
        <v>11</v>
      </c>
      <c r="E23" s="9">
        <v>725</v>
      </c>
      <c r="F23" s="9">
        <f t="shared" ref="F23:F32" si="0">C23*E23</f>
        <v>-725</v>
      </c>
      <c r="H23" s="1"/>
      <c r="I23" s="1"/>
      <c r="J23" s="1"/>
      <c r="K23" s="1"/>
      <c r="L23" s="1"/>
    </row>
    <row r="24" spans="2:12" x14ac:dyDescent="0.3">
      <c r="B24" s="8" t="s">
        <v>29</v>
      </c>
      <c r="C24" s="9">
        <v>-3</v>
      </c>
      <c r="D24" s="7" t="s">
        <v>11</v>
      </c>
      <c r="E24" s="9">
        <v>225</v>
      </c>
      <c r="F24" s="9">
        <f t="shared" si="0"/>
        <v>-675</v>
      </c>
      <c r="H24" s="2" t="s">
        <v>138</v>
      </c>
      <c r="I24" s="1"/>
      <c r="J24" s="1"/>
      <c r="K24" s="1"/>
      <c r="L24" s="1"/>
    </row>
    <row r="25" spans="2:12" x14ac:dyDescent="0.3">
      <c r="B25" s="8" t="s">
        <v>30</v>
      </c>
      <c r="C25" s="9">
        <v>-20</v>
      </c>
      <c r="D25" s="7" t="s">
        <v>11</v>
      </c>
      <c r="E25" s="9">
        <v>20</v>
      </c>
      <c r="F25" s="9">
        <f t="shared" si="0"/>
        <v>-400</v>
      </c>
      <c r="H25" s="1"/>
      <c r="I25" s="1"/>
      <c r="J25" s="1"/>
      <c r="K25" s="1"/>
      <c r="L25" s="1"/>
    </row>
    <row r="26" spans="2:12" x14ac:dyDescent="0.3">
      <c r="B26" s="8" t="s">
        <v>31</v>
      </c>
      <c r="C26" s="9">
        <v>-1</v>
      </c>
      <c r="D26" s="7" t="s">
        <v>11</v>
      </c>
      <c r="E26" s="9">
        <v>400</v>
      </c>
      <c r="F26" s="9">
        <f t="shared" si="0"/>
        <v>-400</v>
      </c>
      <c r="H26" s="2" t="s">
        <v>41</v>
      </c>
      <c r="I26" s="1"/>
      <c r="J26" s="1"/>
      <c r="K26" s="1"/>
      <c r="L26" s="1"/>
    </row>
    <row r="27" spans="2:12" x14ac:dyDescent="0.3">
      <c r="B27" s="8" t="s">
        <v>32</v>
      </c>
      <c r="C27" s="9">
        <v>-2</v>
      </c>
      <c r="D27" s="7" t="s">
        <v>11</v>
      </c>
      <c r="E27" s="9">
        <v>140</v>
      </c>
      <c r="F27" s="9">
        <f t="shared" si="0"/>
        <v>-280</v>
      </c>
      <c r="H27" s="1"/>
      <c r="I27" s="1"/>
      <c r="J27" s="1"/>
      <c r="K27" s="1"/>
      <c r="L27" s="1"/>
    </row>
    <row r="28" spans="2:12" x14ac:dyDescent="0.3">
      <c r="B28" s="8" t="s">
        <v>33</v>
      </c>
      <c r="C28" s="9">
        <v>-1</v>
      </c>
      <c r="D28" s="7" t="s">
        <v>11</v>
      </c>
      <c r="E28" s="9">
        <v>825</v>
      </c>
      <c r="F28" s="9">
        <f t="shared" si="0"/>
        <v>-825</v>
      </c>
      <c r="H28" s="1" t="s">
        <v>43</v>
      </c>
      <c r="I28" s="1"/>
      <c r="J28" s="1"/>
      <c r="K28" s="1"/>
      <c r="L28" s="1"/>
    </row>
    <row r="29" spans="2:12" x14ac:dyDescent="0.3">
      <c r="B29" s="8" t="s">
        <v>34</v>
      </c>
      <c r="C29" s="9">
        <v>-1</v>
      </c>
      <c r="D29" s="7" t="s">
        <v>11</v>
      </c>
      <c r="E29" s="9">
        <v>375</v>
      </c>
      <c r="F29" s="9">
        <f t="shared" si="0"/>
        <v>-375</v>
      </c>
      <c r="H29" s="2" t="s">
        <v>1</v>
      </c>
      <c r="I29" s="2" t="s">
        <v>2</v>
      </c>
      <c r="J29" s="1"/>
      <c r="K29" s="1"/>
      <c r="L29" s="1"/>
    </row>
    <row r="30" spans="2:12" x14ac:dyDescent="0.3">
      <c r="B30" s="8" t="s">
        <v>35</v>
      </c>
      <c r="C30" s="9">
        <v>-4000</v>
      </c>
      <c r="D30" s="7" t="s">
        <v>11</v>
      </c>
      <c r="E30" s="11">
        <v>0.11</v>
      </c>
      <c r="F30" s="9">
        <f t="shared" si="0"/>
        <v>-440</v>
      </c>
      <c r="H30" s="2" t="s">
        <v>3</v>
      </c>
      <c r="I30" s="2" t="s">
        <v>133</v>
      </c>
      <c r="J30" s="1"/>
      <c r="K30" s="1"/>
      <c r="L30" s="1"/>
    </row>
    <row r="31" spans="2:12" x14ac:dyDescent="0.3">
      <c r="B31" s="8" t="s">
        <v>36</v>
      </c>
      <c r="C31" s="12">
        <v>-3.8</v>
      </c>
      <c r="D31" s="7" t="s">
        <v>11</v>
      </c>
      <c r="E31" s="9">
        <v>90</v>
      </c>
      <c r="F31" s="9">
        <f t="shared" si="0"/>
        <v>-342</v>
      </c>
      <c r="H31" s="2" t="s">
        <v>4</v>
      </c>
      <c r="I31" s="2" t="s">
        <v>5</v>
      </c>
      <c r="J31" s="1"/>
      <c r="K31" s="1"/>
      <c r="L31" s="1"/>
    </row>
    <row r="32" spans="2:12" x14ac:dyDescent="0.3">
      <c r="B32" s="8" t="s">
        <v>37</v>
      </c>
      <c r="C32" s="9">
        <v>-1</v>
      </c>
      <c r="D32" s="7" t="s">
        <v>11</v>
      </c>
      <c r="E32" s="9">
        <v>244</v>
      </c>
      <c r="F32" s="9">
        <f t="shared" si="0"/>
        <v>-244</v>
      </c>
      <c r="H32" s="2" t="s">
        <v>6</v>
      </c>
      <c r="I32" s="2" t="s">
        <v>361</v>
      </c>
      <c r="J32" s="1"/>
      <c r="K32" s="1"/>
      <c r="L32" s="1"/>
    </row>
    <row r="33" spans="2:12" x14ac:dyDescent="0.3">
      <c r="B33" s="8" t="s">
        <v>38</v>
      </c>
      <c r="C33" s="9"/>
      <c r="D33" s="7" t="s">
        <v>11</v>
      </c>
      <c r="E33" s="9"/>
      <c r="F33" s="9">
        <v>-750</v>
      </c>
      <c r="H33" s="2" t="s">
        <v>7</v>
      </c>
      <c r="I33" s="2" t="s">
        <v>137</v>
      </c>
      <c r="J33" s="1"/>
      <c r="K33" s="1"/>
      <c r="L33" s="1"/>
    </row>
    <row r="34" spans="2:12" x14ac:dyDescent="0.3">
      <c r="B34" s="5" t="s">
        <v>39</v>
      </c>
      <c r="C34" s="6"/>
      <c r="D34" s="7" t="s">
        <v>11</v>
      </c>
      <c r="E34" s="6"/>
      <c r="F34" s="6">
        <f>SUM(F23:F33)</f>
        <v>-5456</v>
      </c>
      <c r="H34" s="1"/>
      <c r="I34" s="1"/>
      <c r="J34" s="1"/>
      <c r="K34" s="1"/>
      <c r="L34" s="1"/>
    </row>
    <row r="35" spans="2:12" x14ac:dyDescent="0.3">
      <c r="B35" s="8" t="s">
        <v>40</v>
      </c>
      <c r="C35" s="9"/>
      <c r="D35" s="7" t="s">
        <v>11</v>
      </c>
      <c r="E35" s="9"/>
      <c r="F35" s="9">
        <f>SUM(F20,F34)</f>
        <v>4711</v>
      </c>
      <c r="H35" s="3" t="s">
        <v>9</v>
      </c>
      <c r="I35" s="4" t="s">
        <v>10</v>
      </c>
      <c r="J35" s="4" t="s">
        <v>11</v>
      </c>
      <c r="K35" s="4" t="s">
        <v>12</v>
      </c>
      <c r="L35" s="4" t="s">
        <v>13</v>
      </c>
    </row>
    <row r="36" spans="2:12" x14ac:dyDescent="0.3">
      <c r="B36" s="1"/>
      <c r="C36" s="1"/>
      <c r="D36" s="1"/>
      <c r="E36" s="1"/>
      <c r="F36" s="1"/>
      <c r="H36" s="1"/>
      <c r="I36" s="1"/>
      <c r="J36" s="1"/>
      <c r="K36" s="1"/>
      <c r="L36" s="1"/>
    </row>
    <row r="37" spans="2:12" x14ac:dyDescent="0.3">
      <c r="B37" s="2" t="s">
        <v>51</v>
      </c>
      <c r="C37" s="1"/>
      <c r="D37" s="1"/>
      <c r="E37" s="1"/>
      <c r="F37" s="1"/>
      <c r="H37" s="2" t="s">
        <v>44</v>
      </c>
      <c r="I37" s="1"/>
      <c r="J37" s="1"/>
      <c r="K37" s="1"/>
      <c r="L37" s="1"/>
    </row>
    <row r="38" spans="2:12" x14ac:dyDescent="0.3">
      <c r="B38" s="1"/>
      <c r="C38" s="1"/>
      <c r="D38" s="1"/>
      <c r="E38" s="1"/>
      <c r="F38" s="1"/>
      <c r="H38" s="1"/>
      <c r="I38" s="1"/>
      <c r="J38" s="1"/>
      <c r="K38" s="1"/>
      <c r="L38" s="1"/>
    </row>
    <row r="39" spans="2:12" x14ac:dyDescent="0.3">
      <c r="B39" s="2" t="s">
        <v>41</v>
      </c>
      <c r="C39" s="1"/>
      <c r="D39" s="1"/>
      <c r="E39" s="1"/>
      <c r="F39" s="1"/>
      <c r="H39" s="2" t="s">
        <v>41</v>
      </c>
      <c r="I39" s="1"/>
      <c r="J39" s="1"/>
      <c r="K39" s="1"/>
      <c r="L39" s="1"/>
    </row>
    <row r="40" spans="2:12" x14ac:dyDescent="0.3">
      <c r="B40" s="1"/>
      <c r="C40" s="1"/>
      <c r="D40" s="1"/>
      <c r="E40" s="1"/>
      <c r="F40" s="1"/>
      <c r="H40" s="1"/>
      <c r="I40" s="1"/>
      <c r="J40" s="1"/>
      <c r="K40" s="1"/>
      <c r="L40" s="1"/>
    </row>
    <row r="41" spans="2:12" x14ac:dyDescent="0.3">
      <c r="B41" s="1" t="s">
        <v>42</v>
      </c>
      <c r="C41" s="1"/>
      <c r="D41" s="1"/>
      <c r="E41" s="1"/>
      <c r="F41" s="1"/>
      <c r="H41" s="1" t="s">
        <v>45</v>
      </c>
      <c r="I41" s="1"/>
      <c r="J41" s="1"/>
      <c r="K41" s="1"/>
      <c r="L41" s="1"/>
    </row>
    <row r="42" spans="2:12" x14ac:dyDescent="0.3">
      <c r="B42" s="2" t="s">
        <v>1</v>
      </c>
      <c r="C42" s="2" t="s">
        <v>2</v>
      </c>
      <c r="D42" s="1"/>
      <c r="E42" s="1"/>
      <c r="F42" s="1"/>
      <c r="H42" s="2" t="s">
        <v>1</v>
      </c>
      <c r="I42" s="2" t="s">
        <v>2</v>
      </c>
      <c r="J42" s="1"/>
      <c r="K42" s="1"/>
      <c r="L42" s="1"/>
    </row>
    <row r="43" spans="2:12" x14ac:dyDescent="0.3">
      <c r="B43" s="2" t="s">
        <v>3</v>
      </c>
      <c r="C43" s="2" t="s">
        <v>133</v>
      </c>
      <c r="D43" s="1"/>
      <c r="E43" s="1"/>
      <c r="F43" s="1"/>
      <c r="H43" s="2" t="s">
        <v>3</v>
      </c>
      <c r="I43" s="2" t="s">
        <v>133</v>
      </c>
      <c r="J43" s="1"/>
      <c r="K43" s="1"/>
      <c r="L43" s="1"/>
    </row>
    <row r="44" spans="2:12" x14ac:dyDescent="0.3">
      <c r="B44" s="2" t="s">
        <v>4</v>
      </c>
      <c r="C44" s="2" t="s">
        <v>5</v>
      </c>
      <c r="D44" s="1"/>
      <c r="E44" s="1"/>
      <c r="F44" s="1"/>
      <c r="H44" s="2" t="s">
        <v>4</v>
      </c>
      <c r="I44" s="2" t="s">
        <v>5</v>
      </c>
      <c r="J44" s="1"/>
      <c r="K44" s="1"/>
      <c r="L44" s="1"/>
    </row>
    <row r="45" spans="2:12" x14ac:dyDescent="0.3">
      <c r="B45" s="2" t="s">
        <v>6</v>
      </c>
      <c r="C45" s="2" t="s">
        <v>361</v>
      </c>
      <c r="D45" s="1"/>
      <c r="E45" s="1"/>
      <c r="F45" s="1"/>
      <c r="H45" s="2" t="s">
        <v>6</v>
      </c>
      <c r="I45" s="2" t="s">
        <v>361</v>
      </c>
      <c r="J45" s="1"/>
      <c r="K45" s="1"/>
      <c r="L45" s="1"/>
    </row>
    <row r="46" spans="2:12" x14ac:dyDescent="0.3">
      <c r="B46" s="2" t="s">
        <v>7</v>
      </c>
      <c r="C46" s="2" t="s">
        <v>8</v>
      </c>
      <c r="D46" s="1"/>
      <c r="E46" s="1"/>
      <c r="F46" s="1"/>
      <c r="H46" s="2" t="s">
        <v>7</v>
      </c>
      <c r="I46" s="2" t="s">
        <v>137</v>
      </c>
      <c r="J46" s="1"/>
      <c r="K46" s="1"/>
      <c r="L46" s="1"/>
    </row>
    <row r="47" spans="2:12" x14ac:dyDescent="0.3">
      <c r="B47" s="1"/>
      <c r="C47" s="1"/>
      <c r="D47" s="1"/>
      <c r="E47" s="1"/>
      <c r="F47" s="1"/>
      <c r="H47" s="1"/>
      <c r="I47" s="1"/>
      <c r="J47" s="1"/>
      <c r="K47" s="1"/>
      <c r="L47" s="1"/>
    </row>
    <row r="48" spans="2:12" x14ac:dyDescent="0.3">
      <c r="B48" s="3" t="s">
        <v>9</v>
      </c>
      <c r="C48" s="4" t="s">
        <v>10</v>
      </c>
      <c r="D48" s="4" t="s">
        <v>11</v>
      </c>
      <c r="E48" s="4" t="s">
        <v>12</v>
      </c>
      <c r="F48" s="4" t="s">
        <v>13</v>
      </c>
      <c r="H48" s="3" t="s">
        <v>9</v>
      </c>
      <c r="I48" s="4" t="s">
        <v>10</v>
      </c>
      <c r="J48" s="4" t="s">
        <v>11</v>
      </c>
      <c r="K48" s="4" t="s">
        <v>12</v>
      </c>
      <c r="L48" s="4" t="s">
        <v>13</v>
      </c>
    </row>
    <row r="49" spans="2:12" x14ac:dyDescent="0.3">
      <c r="B49" s="5" t="s">
        <v>14</v>
      </c>
      <c r="C49" s="6"/>
      <c r="D49" s="7" t="s">
        <v>11</v>
      </c>
      <c r="E49" s="6"/>
      <c r="F49" s="6"/>
      <c r="H49" s="1"/>
      <c r="I49" s="1"/>
      <c r="J49" s="1"/>
      <c r="K49" s="1"/>
      <c r="L49" s="1"/>
    </row>
    <row r="50" spans="2:12" x14ac:dyDescent="0.3">
      <c r="B50" s="8" t="s">
        <v>15</v>
      </c>
      <c r="C50" s="9">
        <v>3800</v>
      </c>
      <c r="D50" s="7" t="s">
        <v>16</v>
      </c>
      <c r="E50" s="10">
        <f>Intro_input!$J$24</f>
        <v>2.15</v>
      </c>
      <c r="F50" s="9">
        <f>C50*E50</f>
        <v>8170</v>
      </c>
      <c r="H50" s="2" t="s">
        <v>139</v>
      </c>
      <c r="I50" s="1"/>
      <c r="J50" s="1"/>
      <c r="K50" s="1"/>
      <c r="L50" s="1"/>
    </row>
    <row r="51" spans="2:12" x14ac:dyDescent="0.3">
      <c r="B51" s="8" t="s">
        <v>17</v>
      </c>
      <c r="C51" s="9">
        <v>1800</v>
      </c>
      <c r="D51" s="7" t="s">
        <v>16</v>
      </c>
      <c r="E51" s="15">
        <f>Intro_input!$J$23</f>
        <v>0.85</v>
      </c>
      <c r="F51" s="9">
        <f>C51*E51</f>
        <v>1530</v>
      </c>
      <c r="H51" s="1"/>
      <c r="I51" s="1"/>
      <c r="J51" s="1"/>
      <c r="K51" s="1"/>
      <c r="L51" s="1"/>
    </row>
    <row r="52" spans="2:12" x14ac:dyDescent="0.3">
      <c r="B52" s="8" t="s">
        <v>18</v>
      </c>
      <c r="C52" s="9"/>
      <c r="D52" s="7" t="s">
        <v>19</v>
      </c>
      <c r="E52" s="9"/>
      <c r="F52" s="9">
        <v>870</v>
      </c>
      <c r="H52" s="2" t="s">
        <v>41</v>
      </c>
      <c r="I52" s="1"/>
      <c r="J52" s="1"/>
      <c r="K52" s="1"/>
      <c r="L52" s="1"/>
    </row>
    <row r="53" spans="2:12" x14ac:dyDescent="0.3">
      <c r="B53" s="5" t="s">
        <v>20</v>
      </c>
      <c r="C53" s="6"/>
      <c r="D53" s="7" t="s">
        <v>11</v>
      </c>
      <c r="E53" s="6"/>
      <c r="F53" s="6">
        <f>SUM(F50:F52)</f>
        <v>10570</v>
      </c>
      <c r="H53" s="1"/>
      <c r="I53" s="1"/>
      <c r="J53" s="1"/>
      <c r="K53" s="1"/>
      <c r="L53" s="1"/>
    </row>
    <row r="54" spans="2:12" x14ac:dyDescent="0.3">
      <c r="B54" s="8" t="s">
        <v>11</v>
      </c>
      <c r="C54" s="9"/>
      <c r="D54" s="7" t="s">
        <v>11</v>
      </c>
      <c r="E54" s="9"/>
      <c r="F54" s="9"/>
      <c r="H54" s="1" t="s">
        <v>48</v>
      </c>
      <c r="I54" s="1"/>
      <c r="J54" s="1"/>
      <c r="K54" s="1"/>
      <c r="L54" s="1"/>
    </row>
    <row r="55" spans="2:12" x14ac:dyDescent="0.3">
      <c r="B55" s="5" t="s">
        <v>21</v>
      </c>
      <c r="C55" s="6"/>
      <c r="D55" s="7" t="s">
        <v>11</v>
      </c>
      <c r="E55" s="6"/>
      <c r="F55" s="6"/>
      <c r="H55" s="2" t="s">
        <v>1</v>
      </c>
      <c r="I55" s="2" t="s">
        <v>2</v>
      </c>
      <c r="J55" s="1"/>
      <c r="K55" s="1"/>
      <c r="L55" s="1"/>
    </row>
    <row r="56" spans="2:12" x14ac:dyDescent="0.3">
      <c r="B56" s="8" t="s">
        <v>22</v>
      </c>
      <c r="C56" s="9">
        <v>-120</v>
      </c>
      <c r="D56" s="7" t="s">
        <v>16</v>
      </c>
      <c r="E56" s="10">
        <v>5.4</v>
      </c>
      <c r="F56" s="9">
        <f>C56*E56</f>
        <v>-648</v>
      </c>
      <c r="H56" s="2" t="s">
        <v>3</v>
      </c>
      <c r="I56" s="2" t="s">
        <v>133</v>
      </c>
      <c r="J56" s="1"/>
      <c r="K56" s="1"/>
      <c r="L56" s="1"/>
    </row>
    <row r="57" spans="2:12" x14ac:dyDescent="0.3">
      <c r="B57" s="8" t="s">
        <v>23</v>
      </c>
      <c r="C57" s="9">
        <v>-20</v>
      </c>
      <c r="D57" s="7" t="s">
        <v>24</v>
      </c>
      <c r="E57" s="10"/>
      <c r="F57" s="9"/>
      <c r="H57" s="2" t="s">
        <v>4</v>
      </c>
      <c r="I57" s="2" t="s">
        <v>5</v>
      </c>
      <c r="J57" s="1"/>
      <c r="K57" s="1"/>
      <c r="L57" s="1"/>
    </row>
    <row r="58" spans="2:12" x14ac:dyDescent="0.3">
      <c r="B58" s="5" t="s">
        <v>25</v>
      </c>
      <c r="C58" s="6"/>
      <c r="D58" s="7" t="s">
        <v>11</v>
      </c>
      <c r="E58" s="6"/>
      <c r="F58" s="6">
        <f>SUM(F55:F57)</f>
        <v>-648</v>
      </c>
      <c r="H58" s="2" t="s">
        <v>6</v>
      </c>
      <c r="I58" s="2" t="s">
        <v>361</v>
      </c>
      <c r="J58" s="1"/>
      <c r="K58" s="1"/>
      <c r="L58" s="1"/>
    </row>
    <row r="59" spans="2:12" x14ac:dyDescent="0.3">
      <c r="B59" s="5" t="s">
        <v>26</v>
      </c>
      <c r="C59" s="6"/>
      <c r="D59" s="7" t="s">
        <v>11</v>
      </c>
      <c r="E59" s="6"/>
      <c r="F59" s="6">
        <f>SUM(F53,F58)</f>
        <v>9922</v>
      </c>
      <c r="H59" s="2" t="s">
        <v>7</v>
      </c>
      <c r="I59" s="2" t="s">
        <v>137</v>
      </c>
      <c r="J59" s="1"/>
      <c r="K59" s="1"/>
      <c r="L59" s="1"/>
    </row>
    <row r="60" spans="2:12" x14ac:dyDescent="0.3">
      <c r="B60" s="8" t="s">
        <v>11</v>
      </c>
      <c r="C60" s="9"/>
      <c r="D60" s="7" t="s">
        <v>11</v>
      </c>
      <c r="E60" s="9"/>
      <c r="F60" s="9"/>
      <c r="H60" s="1"/>
      <c r="I60" s="1"/>
      <c r="J60" s="1"/>
      <c r="K60" s="1"/>
      <c r="L60" s="1"/>
    </row>
    <row r="61" spans="2:12" x14ac:dyDescent="0.3">
      <c r="B61" s="5" t="s">
        <v>27</v>
      </c>
      <c r="C61" s="6"/>
      <c r="D61" s="7" t="s">
        <v>11</v>
      </c>
      <c r="E61" s="6"/>
      <c r="F61" s="6"/>
      <c r="H61" s="3" t="s">
        <v>9</v>
      </c>
      <c r="I61" s="4" t="s">
        <v>10</v>
      </c>
      <c r="J61" s="4" t="s">
        <v>11</v>
      </c>
      <c r="K61" s="4" t="s">
        <v>12</v>
      </c>
      <c r="L61" s="4" t="s">
        <v>13</v>
      </c>
    </row>
    <row r="62" spans="2:12" x14ac:dyDescent="0.3">
      <c r="B62" s="8" t="s">
        <v>28</v>
      </c>
      <c r="C62" s="9">
        <v>-1</v>
      </c>
      <c r="D62" s="7" t="s">
        <v>11</v>
      </c>
      <c r="E62" s="9">
        <v>725</v>
      </c>
      <c r="F62" s="9">
        <f t="shared" ref="F62:F71" si="1">C62*E62</f>
        <v>-725</v>
      </c>
      <c r="H62" s="1"/>
      <c r="I62" s="1"/>
      <c r="J62" s="1"/>
      <c r="K62" s="1"/>
      <c r="L62" s="1"/>
    </row>
    <row r="63" spans="2:12" x14ac:dyDescent="0.3">
      <c r="B63" s="8" t="s">
        <v>29</v>
      </c>
      <c r="C63" s="9">
        <v>-3</v>
      </c>
      <c r="D63" s="7" t="s">
        <v>11</v>
      </c>
      <c r="E63" s="9">
        <v>225</v>
      </c>
      <c r="F63" s="9">
        <f t="shared" si="1"/>
        <v>-675</v>
      </c>
      <c r="H63" s="2" t="s">
        <v>139</v>
      </c>
      <c r="I63" s="1"/>
      <c r="J63" s="1"/>
      <c r="K63" s="1"/>
      <c r="L63" s="1"/>
    </row>
    <row r="64" spans="2:12" x14ac:dyDescent="0.3">
      <c r="B64" s="8" t="s">
        <v>30</v>
      </c>
      <c r="C64" s="9">
        <v>-20</v>
      </c>
      <c r="D64" s="7" t="s">
        <v>11</v>
      </c>
      <c r="E64" s="9">
        <v>20</v>
      </c>
      <c r="F64" s="9">
        <f t="shared" si="1"/>
        <v>-400</v>
      </c>
      <c r="H64" s="1"/>
      <c r="I64" s="1"/>
      <c r="J64" s="1"/>
      <c r="K64" s="1"/>
      <c r="L64" s="1"/>
    </row>
    <row r="65" spans="2:12" x14ac:dyDescent="0.3">
      <c r="B65" s="8" t="s">
        <v>31</v>
      </c>
      <c r="C65" s="9">
        <v>-1</v>
      </c>
      <c r="D65" s="7" t="s">
        <v>11</v>
      </c>
      <c r="E65" s="9">
        <v>400</v>
      </c>
      <c r="F65" s="9">
        <f t="shared" si="1"/>
        <v>-400</v>
      </c>
      <c r="H65" s="2" t="s">
        <v>41</v>
      </c>
      <c r="I65" s="1"/>
      <c r="J65" s="1"/>
      <c r="K65" s="1"/>
      <c r="L65" s="1"/>
    </row>
    <row r="66" spans="2:12" x14ac:dyDescent="0.3">
      <c r="B66" s="8" t="s">
        <v>32</v>
      </c>
      <c r="C66" s="9">
        <v>-1</v>
      </c>
      <c r="D66" s="7" t="s">
        <v>11</v>
      </c>
      <c r="E66" s="9">
        <v>140</v>
      </c>
      <c r="F66" s="9">
        <f t="shared" si="1"/>
        <v>-140</v>
      </c>
      <c r="H66" s="1"/>
      <c r="I66" s="1"/>
      <c r="J66" s="1"/>
      <c r="K66" s="1"/>
      <c r="L66" s="1"/>
    </row>
    <row r="67" spans="2:12" x14ac:dyDescent="0.3">
      <c r="B67" s="8" t="s">
        <v>33</v>
      </c>
      <c r="C67" s="9">
        <v>-1</v>
      </c>
      <c r="D67" s="7" t="s">
        <v>11</v>
      </c>
      <c r="E67" s="9">
        <v>804</v>
      </c>
      <c r="F67" s="9">
        <f t="shared" si="1"/>
        <v>-804</v>
      </c>
      <c r="H67" s="1" t="s">
        <v>52</v>
      </c>
      <c r="I67" s="1"/>
      <c r="J67" s="1"/>
      <c r="K67" s="1"/>
      <c r="L67" s="1"/>
    </row>
    <row r="68" spans="2:12" x14ac:dyDescent="0.3">
      <c r="B68" s="8" t="s">
        <v>34</v>
      </c>
      <c r="C68" s="9">
        <v>-1</v>
      </c>
      <c r="D68" s="7" t="s">
        <v>11</v>
      </c>
      <c r="E68" s="9">
        <v>366</v>
      </c>
      <c r="F68" s="9">
        <f t="shared" si="1"/>
        <v>-366</v>
      </c>
      <c r="H68" s="2" t="s">
        <v>1</v>
      </c>
      <c r="I68" s="2" t="s">
        <v>2</v>
      </c>
      <c r="J68" s="1"/>
      <c r="K68" s="1"/>
      <c r="L68" s="1"/>
    </row>
    <row r="69" spans="2:12" x14ac:dyDescent="0.3">
      <c r="B69" s="8" t="s">
        <v>35</v>
      </c>
      <c r="C69" s="9">
        <v>-3800</v>
      </c>
      <c r="D69" s="7" t="s">
        <v>11</v>
      </c>
      <c r="E69" s="11">
        <v>0.11</v>
      </c>
      <c r="F69" s="9">
        <f t="shared" si="1"/>
        <v>-418</v>
      </c>
      <c r="H69" s="2" t="s">
        <v>3</v>
      </c>
      <c r="I69" s="2" t="s">
        <v>133</v>
      </c>
      <c r="J69" s="1"/>
      <c r="K69" s="1"/>
      <c r="L69" s="1"/>
    </row>
    <row r="70" spans="2:12" x14ac:dyDescent="0.3">
      <c r="B70" s="8" t="s">
        <v>36</v>
      </c>
      <c r="C70" s="12">
        <v>-3.6</v>
      </c>
      <c r="D70" s="7" t="s">
        <v>11</v>
      </c>
      <c r="E70" s="9">
        <v>90</v>
      </c>
      <c r="F70" s="9">
        <f t="shared" si="1"/>
        <v>-324</v>
      </c>
      <c r="H70" s="2" t="s">
        <v>4</v>
      </c>
      <c r="I70" s="2" t="s">
        <v>5</v>
      </c>
      <c r="J70" s="1"/>
      <c r="K70" s="1"/>
      <c r="L70" s="1"/>
    </row>
    <row r="71" spans="2:12" x14ac:dyDescent="0.3">
      <c r="B71" s="8" t="s">
        <v>37</v>
      </c>
      <c r="C71" s="9">
        <v>-1</v>
      </c>
      <c r="D71" s="7" t="s">
        <v>11</v>
      </c>
      <c r="E71" s="9">
        <v>244</v>
      </c>
      <c r="F71" s="9">
        <f t="shared" si="1"/>
        <v>-244</v>
      </c>
      <c r="H71" s="2" t="s">
        <v>6</v>
      </c>
      <c r="I71" s="2" t="s">
        <v>361</v>
      </c>
      <c r="J71" s="1"/>
      <c r="K71" s="1"/>
      <c r="L71" s="1"/>
    </row>
    <row r="72" spans="2:12" x14ac:dyDescent="0.3">
      <c r="B72" s="8" t="s">
        <v>38</v>
      </c>
      <c r="C72" s="9"/>
      <c r="D72" s="7" t="s">
        <v>11</v>
      </c>
      <c r="E72" s="9"/>
      <c r="F72" s="9">
        <v>-750</v>
      </c>
      <c r="H72" s="2" t="s">
        <v>7</v>
      </c>
      <c r="I72" s="2" t="s">
        <v>137</v>
      </c>
      <c r="J72" s="1"/>
      <c r="K72" s="1"/>
      <c r="L72" s="1"/>
    </row>
    <row r="73" spans="2:12" x14ac:dyDescent="0.3">
      <c r="B73" s="5" t="s">
        <v>39</v>
      </c>
      <c r="C73" s="6"/>
      <c r="D73" s="7" t="s">
        <v>11</v>
      </c>
      <c r="E73" s="6"/>
      <c r="F73" s="6">
        <f>SUM(F62:F72)</f>
        <v>-5246</v>
      </c>
      <c r="H73" s="1"/>
      <c r="I73" s="1"/>
      <c r="J73" s="1"/>
      <c r="K73" s="1"/>
      <c r="L73" s="1"/>
    </row>
    <row r="74" spans="2:12" x14ac:dyDescent="0.3">
      <c r="B74" s="8" t="s">
        <v>40</v>
      </c>
      <c r="C74" s="9"/>
      <c r="D74" s="7" t="s">
        <v>11</v>
      </c>
      <c r="E74" s="9"/>
      <c r="F74" s="9">
        <f>SUM(F59,F73)</f>
        <v>4676</v>
      </c>
      <c r="H74" s="3" t="s">
        <v>9</v>
      </c>
      <c r="I74" s="4" t="s">
        <v>10</v>
      </c>
      <c r="J74" s="4" t="s">
        <v>11</v>
      </c>
      <c r="K74" s="4" t="s">
        <v>12</v>
      </c>
      <c r="L74" s="4" t="s">
        <v>13</v>
      </c>
    </row>
    <row r="75" spans="2:12" x14ac:dyDescent="0.3">
      <c r="B75" s="1"/>
      <c r="C75" s="1"/>
      <c r="D75" s="1"/>
      <c r="E75" s="1"/>
      <c r="F75" s="1"/>
      <c r="H75" s="1"/>
      <c r="I75" s="1"/>
      <c r="J75" s="1"/>
      <c r="K75" s="1"/>
      <c r="L75" s="1"/>
    </row>
    <row r="76" spans="2:12" x14ac:dyDescent="0.3">
      <c r="B76" s="2" t="s">
        <v>51</v>
      </c>
      <c r="C76" s="1"/>
      <c r="D76" s="1"/>
      <c r="E76" s="1"/>
      <c r="F76" s="1"/>
      <c r="H76" s="2" t="s">
        <v>139</v>
      </c>
      <c r="I76" s="1"/>
      <c r="J76" s="1"/>
      <c r="K76" s="1"/>
      <c r="L76" s="1"/>
    </row>
    <row r="77" spans="2:12" x14ac:dyDescent="0.3">
      <c r="B77" s="1"/>
      <c r="C77" s="1"/>
      <c r="D77" s="1"/>
      <c r="E77" s="1"/>
      <c r="F77" s="1"/>
      <c r="H77" s="1"/>
      <c r="I77" s="1"/>
      <c r="J77" s="1"/>
      <c r="K77" s="1"/>
      <c r="L77" s="1"/>
    </row>
    <row r="78" spans="2:12" x14ac:dyDescent="0.3">
      <c r="B78" s="2" t="s">
        <v>41</v>
      </c>
      <c r="C78" s="1"/>
      <c r="D78" s="1"/>
      <c r="E78" s="1"/>
      <c r="F78" s="1"/>
      <c r="H78" s="2" t="s">
        <v>41</v>
      </c>
      <c r="I78" s="1"/>
      <c r="J78" s="1"/>
      <c r="K78" s="1"/>
      <c r="L78" s="1"/>
    </row>
    <row r="79" spans="2:12" x14ac:dyDescent="0.3">
      <c r="B79" s="1"/>
      <c r="C79" s="1"/>
      <c r="D79" s="1"/>
      <c r="E79" s="1"/>
      <c r="F79" s="1"/>
      <c r="H79" s="1"/>
      <c r="I79" s="1"/>
      <c r="J79" s="1"/>
      <c r="K79" s="1"/>
      <c r="L79" s="1"/>
    </row>
    <row r="80" spans="2:12" x14ac:dyDescent="0.3">
      <c r="B80" s="1" t="s">
        <v>43</v>
      </c>
      <c r="C80" s="1"/>
      <c r="D80" s="1"/>
      <c r="E80" s="1"/>
      <c r="F80" s="1"/>
      <c r="H80" s="1" t="s">
        <v>55</v>
      </c>
      <c r="I80" s="1"/>
      <c r="J80" s="1"/>
      <c r="K80" s="1"/>
      <c r="L80" s="1"/>
    </row>
    <row r="81" spans="2:12" x14ac:dyDescent="0.3">
      <c r="B81" s="2" t="s">
        <v>1</v>
      </c>
      <c r="C81" s="2" t="s">
        <v>2</v>
      </c>
      <c r="D81" s="1"/>
      <c r="E81" s="1"/>
      <c r="F81" s="1"/>
      <c r="H81" s="2" t="s">
        <v>1</v>
      </c>
      <c r="I81" s="2" t="s">
        <v>2</v>
      </c>
      <c r="J81" s="1"/>
      <c r="K81" s="1"/>
      <c r="L81" s="1"/>
    </row>
    <row r="82" spans="2:12" x14ac:dyDescent="0.3">
      <c r="B82" s="2" t="s">
        <v>3</v>
      </c>
      <c r="C82" s="2" t="s">
        <v>133</v>
      </c>
      <c r="D82" s="1"/>
      <c r="E82" s="1"/>
      <c r="F82" s="1"/>
      <c r="H82" s="2" t="s">
        <v>3</v>
      </c>
      <c r="I82" s="2" t="s">
        <v>133</v>
      </c>
      <c r="J82" s="1"/>
      <c r="K82" s="1"/>
      <c r="L82" s="1"/>
    </row>
    <row r="83" spans="2:12" x14ac:dyDescent="0.3">
      <c r="B83" s="2" t="s">
        <v>4</v>
      </c>
      <c r="C83" s="2" t="s">
        <v>5</v>
      </c>
      <c r="D83" s="1"/>
      <c r="E83" s="1"/>
      <c r="F83" s="1"/>
      <c r="H83" s="2" t="s">
        <v>4</v>
      </c>
      <c r="I83" s="2" t="s">
        <v>5</v>
      </c>
      <c r="J83" s="1"/>
      <c r="K83" s="1"/>
      <c r="L83" s="1"/>
    </row>
    <row r="84" spans="2:12" x14ac:dyDescent="0.3">
      <c r="B84" s="2" t="s">
        <v>6</v>
      </c>
      <c r="C84" s="2" t="s">
        <v>361</v>
      </c>
      <c r="D84" s="1"/>
      <c r="E84" s="1"/>
      <c r="F84" s="1"/>
      <c r="H84" s="2" t="s">
        <v>6</v>
      </c>
      <c r="I84" s="2" t="s">
        <v>361</v>
      </c>
      <c r="J84" s="1"/>
      <c r="K84" s="1"/>
      <c r="L84" s="1"/>
    </row>
    <row r="85" spans="2:12" x14ac:dyDescent="0.3">
      <c r="B85" s="2" t="s">
        <v>7</v>
      </c>
      <c r="C85" s="2" t="s">
        <v>8</v>
      </c>
      <c r="D85" s="1"/>
      <c r="E85" s="1"/>
      <c r="F85" s="1"/>
      <c r="H85" s="2" t="s">
        <v>7</v>
      </c>
      <c r="I85" s="2" t="s">
        <v>137</v>
      </c>
      <c r="J85" s="1"/>
      <c r="K85" s="1"/>
      <c r="L85" s="1"/>
    </row>
    <row r="86" spans="2:12" x14ac:dyDescent="0.3">
      <c r="B86" s="1"/>
      <c r="C86" s="1"/>
      <c r="D86" s="1"/>
      <c r="E86" s="1"/>
      <c r="F86" s="1"/>
      <c r="H86" s="1"/>
      <c r="I86" s="1"/>
      <c r="J86" s="1"/>
      <c r="K86" s="1"/>
      <c r="L86" s="1"/>
    </row>
    <row r="87" spans="2:12" x14ac:dyDescent="0.3">
      <c r="B87" s="3" t="s">
        <v>9</v>
      </c>
      <c r="C87" s="4" t="s">
        <v>10</v>
      </c>
      <c r="D87" s="4" t="s">
        <v>11</v>
      </c>
      <c r="E87" s="4" t="s">
        <v>12</v>
      </c>
      <c r="F87" s="4" t="s">
        <v>13</v>
      </c>
      <c r="H87" s="3" t="s">
        <v>9</v>
      </c>
      <c r="I87" s="4" t="s">
        <v>10</v>
      </c>
      <c r="J87" s="4" t="s">
        <v>11</v>
      </c>
      <c r="K87" s="4" t="s">
        <v>12</v>
      </c>
      <c r="L87" s="4" t="s">
        <v>13</v>
      </c>
    </row>
    <row r="88" spans="2:12" x14ac:dyDescent="0.3">
      <c r="B88" s="1"/>
      <c r="C88" s="1"/>
      <c r="D88" s="1"/>
      <c r="E88" s="1"/>
      <c r="F88" s="1"/>
      <c r="H88" s="1"/>
      <c r="I88" s="1"/>
      <c r="J88" s="1"/>
      <c r="K88" s="1"/>
      <c r="L88" s="1"/>
    </row>
    <row r="89" spans="2:12" x14ac:dyDescent="0.3">
      <c r="B89" s="2" t="s">
        <v>44</v>
      </c>
      <c r="C89" s="1"/>
      <c r="D89" s="1"/>
      <c r="E89" s="1"/>
      <c r="F89" s="1"/>
      <c r="H89" s="2" t="s">
        <v>56</v>
      </c>
      <c r="I89" s="1"/>
      <c r="J89" s="1"/>
      <c r="K89" s="1"/>
      <c r="L89" s="1"/>
    </row>
    <row r="90" spans="2:12" x14ac:dyDescent="0.3">
      <c r="B90" s="1"/>
      <c r="C90" s="1"/>
      <c r="D90" s="1"/>
      <c r="E90" s="1"/>
      <c r="F90" s="1"/>
      <c r="H90" s="1"/>
      <c r="I90" s="1"/>
      <c r="J90" s="1"/>
      <c r="K90" s="1"/>
      <c r="L90" s="1"/>
    </row>
    <row r="91" spans="2:12" x14ac:dyDescent="0.3">
      <c r="B91" s="2" t="s">
        <v>41</v>
      </c>
      <c r="C91" s="1"/>
      <c r="D91" s="1"/>
      <c r="E91" s="1"/>
      <c r="F91" s="1"/>
      <c r="H91" s="2" t="s">
        <v>41</v>
      </c>
      <c r="I91" s="1"/>
      <c r="J91" s="1"/>
      <c r="K91" s="1"/>
      <c r="L91" s="1"/>
    </row>
    <row r="92" spans="2:12" x14ac:dyDescent="0.3">
      <c r="B92" s="1"/>
      <c r="C92" s="1"/>
      <c r="D92" s="1"/>
      <c r="E92" s="1"/>
      <c r="F92" s="1"/>
      <c r="H92" s="1"/>
      <c r="I92" s="1"/>
      <c r="J92" s="1"/>
      <c r="K92" s="1"/>
      <c r="L92" s="1"/>
    </row>
    <row r="93" spans="2:12" x14ac:dyDescent="0.3">
      <c r="B93" s="1" t="s">
        <v>45</v>
      </c>
      <c r="C93" s="1"/>
      <c r="D93" s="1"/>
      <c r="E93" s="1"/>
      <c r="F93" s="1"/>
      <c r="H93" s="1" t="s">
        <v>57</v>
      </c>
      <c r="I93" s="1"/>
      <c r="J93" s="1"/>
      <c r="K93" s="1"/>
      <c r="L93" s="1"/>
    </row>
    <row r="94" spans="2:12" x14ac:dyDescent="0.3">
      <c r="B94" s="2" t="s">
        <v>1</v>
      </c>
      <c r="C94" s="2" t="s">
        <v>2</v>
      </c>
      <c r="D94" s="1"/>
      <c r="E94" s="1"/>
      <c r="F94" s="1"/>
      <c r="H94" s="2" t="s">
        <v>1</v>
      </c>
      <c r="I94" s="2" t="s">
        <v>2</v>
      </c>
      <c r="J94" s="1"/>
      <c r="K94" s="1"/>
      <c r="L94" s="1"/>
    </row>
    <row r="95" spans="2:12" x14ac:dyDescent="0.3">
      <c r="B95" s="2" t="s">
        <v>3</v>
      </c>
      <c r="C95" s="2" t="s">
        <v>133</v>
      </c>
      <c r="D95" s="1"/>
      <c r="E95" s="1"/>
      <c r="F95" s="1"/>
      <c r="H95" s="2" t="s">
        <v>3</v>
      </c>
      <c r="I95" s="2" t="s">
        <v>133</v>
      </c>
      <c r="J95" s="1"/>
      <c r="K95" s="1"/>
      <c r="L95" s="1"/>
    </row>
    <row r="96" spans="2:12" x14ac:dyDescent="0.3">
      <c r="B96" s="2" t="s">
        <v>4</v>
      </c>
      <c r="C96" s="2" t="s">
        <v>5</v>
      </c>
      <c r="D96" s="1"/>
      <c r="E96" s="1"/>
      <c r="F96" s="1"/>
      <c r="H96" s="2" t="s">
        <v>4</v>
      </c>
      <c r="I96" s="2" t="s">
        <v>5</v>
      </c>
      <c r="J96" s="1"/>
      <c r="K96" s="1"/>
      <c r="L96" s="1"/>
    </row>
    <row r="97" spans="2:12" x14ac:dyDescent="0.3">
      <c r="B97" s="2" t="s">
        <v>6</v>
      </c>
      <c r="C97" s="2" t="s">
        <v>361</v>
      </c>
      <c r="D97" s="1"/>
      <c r="E97" s="1"/>
      <c r="F97" s="1"/>
      <c r="H97" s="2" t="s">
        <v>6</v>
      </c>
      <c r="I97" s="2" t="s">
        <v>361</v>
      </c>
      <c r="J97" s="1"/>
      <c r="K97" s="1"/>
      <c r="L97" s="1"/>
    </row>
    <row r="98" spans="2:12" x14ac:dyDescent="0.3">
      <c r="B98" s="2" t="s">
        <v>7</v>
      </c>
      <c r="C98" s="2" t="s">
        <v>8</v>
      </c>
      <c r="D98" s="1"/>
      <c r="E98" s="1"/>
      <c r="F98" s="1"/>
      <c r="H98" s="2" t="s">
        <v>7</v>
      </c>
      <c r="I98" s="2" t="s">
        <v>137</v>
      </c>
      <c r="J98" s="1"/>
      <c r="K98" s="1"/>
      <c r="L98" s="1"/>
    </row>
    <row r="99" spans="2:12" x14ac:dyDescent="0.3">
      <c r="B99" s="1"/>
      <c r="C99" s="1"/>
      <c r="D99" s="1"/>
      <c r="E99" s="1"/>
      <c r="F99" s="1"/>
      <c r="H99" s="1"/>
      <c r="I99" s="1"/>
      <c r="J99" s="1"/>
      <c r="K99" s="1"/>
      <c r="L99" s="1"/>
    </row>
    <row r="100" spans="2:12" x14ac:dyDescent="0.3">
      <c r="B100" s="3" t="s">
        <v>9</v>
      </c>
      <c r="C100" s="4" t="s">
        <v>10</v>
      </c>
      <c r="D100" s="4" t="s">
        <v>11</v>
      </c>
      <c r="E100" s="4" t="s">
        <v>12</v>
      </c>
      <c r="F100" s="4" t="s">
        <v>13</v>
      </c>
      <c r="H100" s="3" t="s">
        <v>9</v>
      </c>
      <c r="I100" s="4" t="s">
        <v>10</v>
      </c>
      <c r="J100" s="4" t="s">
        <v>11</v>
      </c>
      <c r="K100" s="4" t="s">
        <v>12</v>
      </c>
      <c r="L100" s="4" t="s">
        <v>13</v>
      </c>
    </row>
    <row r="101" spans="2:12" x14ac:dyDescent="0.3">
      <c r="B101" s="5" t="s">
        <v>14</v>
      </c>
      <c r="C101" s="6"/>
      <c r="D101" s="7" t="s">
        <v>11</v>
      </c>
      <c r="E101" s="6"/>
      <c r="F101" s="6"/>
      <c r="H101" s="1"/>
      <c r="I101" s="1"/>
      <c r="J101" s="1"/>
      <c r="K101" s="1"/>
      <c r="L101" s="1"/>
    </row>
    <row r="102" spans="2:12" x14ac:dyDescent="0.3">
      <c r="B102" s="8" t="s">
        <v>46</v>
      </c>
      <c r="C102" s="9">
        <v>4000</v>
      </c>
      <c r="D102" s="7" t="s">
        <v>16</v>
      </c>
      <c r="E102" s="10">
        <f>Intro_input!$J$24</f>
        <v>2.15</v>
      </c>
      <c r="F102" s="9">
        <f>C102*E102</f>
        <v>8600</v>
      </c>
      <c r="H102" s="2" t="s">
        <v>140</v>
      </c>
      <c r="I102" s="1"/>
      <c r="J102" s="1"/>
      <c r="K102" s="1"/>
      <c r="L102" s="1"/>
    </row>
    <row r="103" spans="2:12" x14ac:dyDescent="0.3">
      <c r="B103" s="8" t="s">
        <v>17</v>
      </c>
      <c r="C103" s="9">
        <v>2800</v>
      </c>
      <c r="D103" s="7" t="s">
        <v>16</v>
      </c>
      <c r="E103" s="15">
        <f>Intro_input!$J$23</f>
        <v>0.85</v>
      </c>
      <c r="F103" s="9">
        <f>C103*E103</f>
        <v>2380</v>
      </c>
      <c r="H103" s="1"/>
      <c r="I103" s="1"/>
      <c r="J103" s="1"/>
      <c r="K103" s="1"/>
      <c r="L103" s="1"/>
    </row>
    <row r="104" spans="2:12" x14ac:dyDescent="0.3">
      <c r="B104" s="8" t="s">
        <v>18</v>
      </c>
      <c r="C104" s="9"/>
      <c r="D104" s="7" t="s">
        <v>19</v>
      </c>
      <c r="E104" s="9"/>
      <c r="F104" s="9">
        <v>870</v>
      </c>
      <c r="H104" s="2" t="s">
        <v>41</v>
      </c>
      <c r="I104" s="1"/>
      <c r="J104" s="1"/>
      <c r="K104" s="1"/>
      <c r="L104" s="1"/>
    </row>
    <row r="105" spans="2:12" x14ac:dyDescent="0.3">
      <c r="B105" s="5" t="s">
        <v>20</v>
      </c>
      <c r="C105" s="6"/>
      <c r="D105" s="7" t="s">
        <v>11</v>
      </c>
      <c r="E105" s="6"/>
      <c r="F105" s="6">
        <f>SUM(F102:F104)</f>
        <v>11850</v>
      </c>
      <c r="H105" s="1"/>
      <c r="I105" s="1"/>
      <c r="J105" s="1"/>
      <c r="K105" s="1"/>
      <c r="L105" s="1"/>
    </row>
    <row r="106" spans="2:12" x14ac:dyDescent="0.3">
      <c r="B106" s="8" t="s">
        <v>11</v>
      </c>
      <c r="C106" s="9"/>
      <c r="D106" s="7" t="s">
        <v>11</v>
      </c>
      <c r="E106" s="9"/>
      <c r="F106" s="9"/>
      <c r="H106" s="1" t="s">
        <v>59</v>
      </c>
      <c r="I106" s="1"/>
      <c r="J106" s="1"/>
      <c r="K106" s="1"/>
      <c r="L106" s="1"/>
    </row>
    <row r="107" spans="2:12" x14ac:dyDescent="0.3">
      <c r="B107" s="5" t="s">
        <v>21</v>
      </c>
      <c r="C107" s="6"/>
      <c r="D107" s="7" t="s">
        <v>11</v>
      </c>
      <c r="E107" s="6"/>
      <c r="F107" s="6"/>
      <c r="H107" s="2" t="s">
        <v>1</v>
      </c>
      <c r="I107" s="2" t="s">
        <v>2</v>
      </c>
      <c r="J107" s="1"/>
      <c r="K107" s="1"/>
      <c r="L107" s="1"/>
    </row>
    <row r="108" spans="2:12" x14ac:dyDescent="0.3">
      <c r="B108" s="8" t="s">
        <v>22</v>
      </c>
      <c r="C108" s="9">
        <v>-170</v>
      </c>
      <c r="D108" s="7" t="s">
        <v>16</v>
      </c>
      <c r="E108" s="10">
        <v>5.6</v>
      </c>
      <c r="F108" s="9">
        <f>C108*E108</f>
        <v>-951.99999999999989</v>
      </c>
      <c r="H108" s="2" t="s">
        <v>3</v>
      </c>
      <c r="I108" s="2" t="s">
        <v>133</v>
      </c>
      <c r="J108" s="1"/>
      <c r="K108" s="1"/>
      <c r="L108" s="1"/>
    </row>
    <row r="109" spans="2:12" x14ac:dyDescent="0.3">
      <c r="B109" s="8" t="s">
        <v>23</v>
      </c>
      <c r="C109" s="9">
        <v>-20</v>
      </c>
      <c r="D109" s="7" t="s">
        <v>24</v>
      </c>
      <c r="E109" s="10"/>
      <c r="F109" s="9"/>
      <c r="H109" s="2" t="s">
        <v>4</v>
      </c>
      <c r="I109" s="2" t="s">
        <v>5</v>
      </c>
      <c r="J109" s="1"/>
      <c r="K109" s="1"/>
      <c r="L109" s="1"/>
    </row>
    <row r="110" spans="2:12" x14ac:dyDescent="0.3">
      <c r="B110" s="5" t="s">
        <v>25</v>
      </c>
      <c r="C110" s="6"/>
      <c r="D110" s="7" t="s">
        <v>11</v>
      </c>
      <c r="E110" s="6"/>
      <c r="F110" s="6">
        <f>SUM(F107:F109)</f>
        <v>-951.99999999999989</v>
      </c>
      <c r="H110" s="2" t="s">
        <v>6</v>
      </c>
      <c r="I110" s="2" t="s">
        <v>361</v>
      </c>
      <c r="J110" s="1"/>
      <c r="K110" s="1"/>
      <c r="L110" s="1"/>
    </row>
    <row r="111" spans="2:12" x14ac:dyDescent="0.3">
      <c r="B111" s="5" t="s">
        <v>26</v>
      </c>
      <c r="C111" s="6"/>
      <c r="D111" s="7" t="s">
        <v>11</v>
      </c>
      <c r="E111" s="6"/>
      <c r="F111" s="6">
        <f>SUM(F105,F110)</f>
        <v>10898</v>
      </c>
      <c r="H111" s="2" t="s">
        <v>7</v>
      </c>
      <c r="I111" s="2" t="s">
        <v>137</v>
      </c>
      <c r="J111" s="1"/>
      <c r="K111" s="1"/>
      <c r="L111" s="1"/>
    </row>
    <row r="112" spans="2:12" x14ac:dyDescent="0.3">
      <c r="B112" s="8" t="s">
        <v>11</v>
      </c>
      <c r="C112" s="9"/>
      <c r="D112" s="7" t="s">
        <v>11</v>
      </c>
      <c r="E112" s="9"/>
      <c r="F112" s="9"/>
      <c r="H112" s="1"/>
      <c r="I112" s="1"/>
      <c r="J112" s="1"/>
      <c r="K112" s="1"/>
      <c r="L112" s="1"/>
    </row>
    <row r="113" spans="2:12" x14ac:dyDescent="0.3">
      <c r="B113" s="5" t="s">
        <v>27</v>
      </c>
      <c r="C113" s="6"/>
      <c r="D113" s="7" t="s">
        <v>11</v>
      </c>
      <c r="E113" s="6"/>
      <c r="F113" s="6"/>
      <c r="H113" s="3" t="s">
        <v>9</v>
      </c>
      <c r="I113" s="4" t="s">
        <v>10</v>
      </c>
      <c r="J113" s="4" t="s">
        <v>11</v>
      </c>
      <c r="K113" s="4" t="s">
        <v>12</v>
      </c>
      <c r="L113" s="4" t="s">
        <v>13</v>
      </c>
    </row>
    <row r="114" spans="2:12" x14ac:dyDescent="0.3">
      <c r="B114" s="8" t="s">
        <v>28</v>
      </c>
      <c r="C114" s="9">
        <v>-1</v>
      </c>
      <c r="D114" s="7" t="s">
        <v>11</v>
      </c>
      <c r="E114" s="9">
        <v>725</v>
      </c>
      <c r="F114" s="9">
        <f t="shared" ref="F114:F122" si="2">C114*E114</f>
        <v>-725</v>
      </c>
      <c r="H114" s="1"/>
      <c r="I114" s="1"/>
      <c r="J114" s="1"/>
      <c r="K114" s="1"/>
      <c r="L114" s="1"/>
    </row>
    <row r="115" spans="2:12" x14ac:dyDescent="0.3">
      <c r="B115" s="8" t="s">
        <v>30</v>
      </c>
      <c r="C115" s="9">
        <v>-20</v>
      </c>
      <c r="D115" s="7" t="s">
        <v>11</v>
      </c>
      <c r="E115" s="9">
        <v>20</v>
      </c>
      <c r="F115" s="9">
        <f t="shared" si="2"/>
        <v>-400</v>
      </c>
      <c r="H115" s="2" t="s">
        <v>139</v>
      </c>
      <c r="I115" s="1"/>
      <c r="J115" s="1"/>
      <c r="K115" s="1"/>
      <c r="L115" s="1"/>
    </row>
    <row r="116" spans="2:12" x14ac:dyDescent="0.3">
      <c r="B116" s="8" t="s">
        <v>31</v>
      </c>
      <c r="C116" s="9">
        <v>-1</v>
      </c>
      <c r="D116" s="7" t="s">
        <v>11</v>
      </c>
      <c r="E116" s="9">
        <v>400</v>
      </c>
      <c r="F116" s="9">
        <f t="shared" si="2"/>
        <v>-400</v>
      </c>
      <c r="H116" s="1"/>
      <c r="I116" s="1"/>
      <c r="J116" s="1"/>
      <c r="K116" s="1"/>
      <c r="L116" s="1"/>
    </row>
    <row r="117" spans="2:12" x14ac:dyDescent="0.3">
      <c r="B117" s="8" t="s">
        <v>32</v>
      </c>
      <c r="C117" s="9">
        <v>-2</v>
      </c>
      <c r="D117" s="7" t="s">
        <v>11</v>
      </c>
      <c r="E117" s="9">
        <v>140</v>
      </c>
      <c r="F117" s="9">
        <f t="shared" si="2"/>
        <v>-280</v>
      </c>
      <c r="H117" s="2" t="s">
        <v>41</v>
      </c>
      <c r="I117" s="1"/>
      <c r="J117" s="1"/>
      <c r="K117" s="1"/>
      <c r="L117" s="1"/>
    </row>
    <row r="118" spans="2:12" x14ac:dyDescent="0.3">
      <c r="B118" s="8" t="s">
        <v>33</v>
      </c>
      <c r="C118" s="9">
        <v>-1</v>
      </c>
      <c r="D118" s="7" t="s">
        <v>11</v>
      </c>
      <c r="E118" s="9">
        <v>825</v>
      </c>
      <c r="F118" s="9">
        <f t="shared" si="2"/>
        <v>-825</v>
      </c>
      <c r="H118" s="1"/>
      <c r="I118" s="1"/>
      <c r="J118" s="1"/>
      <c r="K118" s="1"/>
      <c r="L118" s="1"/>
    </row>
    <row r="119" spans="2:12" x14ac:dyDescent="0.3">
      <c r="B119" s="8" t="s">
        <v>34</v>
      </c>
      <c r="C119" s="9">
        <v>-1</v>
      </c>
      <c r="D119" s="7" t="s">
        <v>11</v>
      </c>
      <c r="E119" s="9">
        <v>375</v>
      </c>
      <c r="F119" s="9">
        <f t="shared" si="2"/>
        <v>-375</v>
      </c>
      <c r="H119" s="1" t="s">
        <v>60</v>
      </c>
      <c r="I119" s="1"/>
      <c r="J119" s="1"/>
      <c r="K119" s="1"/>
      <c r="L119" s="1"/>
    </row>
    <row r="120" spans="2:12" x14ac:dyDescent="0.3">
      <c r="B120" s="8" t="s">
        <v>35</v>
      </c>
      <c r="C120" s="9">
        <v>-4000</v>
      </c>
      <c r="D120" s="7" t="s">
        <v>11</v>
      </c>
      <c r="E120" s="11">
        <v>0.11</v>
      </c>
      <c r="F120" s="9">
        <f t="shared" si="2"/>
        <v>-440</v>
      </c>
      <c r="H120" s="2" t="s">
        <v>1</v>
      </c>
      <c r="I120" s="2" t="s">
        <v>2</v>
      </c>
      <c r="J120" s="1"/>
      <c r="K120" s="1"/>
      <c r="L120" s="1"/>
    </row>
    <row r="121" spans="2:12" x14ac:dyDescent="0.3">
      <c r="B121" s="8" t="s">
        <v>36</v>
      </c>
      <c r="C121" s="12">
        <v>-5</v>
      </c>
      <c r="D121" s="7" t="s">
        <v>11</v>
      </c>
      <c r="E121" s="9">
        <v>90</v>
      </c>
      <c r="F121" s="9">
        <f t="shared" si="2"/>
        <v>-450</v>
      </c>
      <c r="H121" s="2" t="s">
        <v>3</v>
      </c>
      <c r="I121" s="2" t="s">
        <v>133</v>
      </c>
      <c r="J121" s="1"/>
      <c r="K121" s="1"/>
      <c r="L121" s="1"/>
    </row>
    <row r="122" spans="2:12" x14ac:dyDescent="0.3">
      <c r="B122" s="8" t="s">
        <v>37</v>
      </c>
      <c r="C122" s="9">
        <v>-1</v>
      </c>
      <c r="D122" s="7" t="s">
        <v>11</v>
      </c>
      <c r="E122" s="9">
        <v>259</v>
      </c>
      <c r="F122" s="9">
        <f t="shared" si="2"/>
        <v>-259</v>
      </c>
      <c r="H122" s="2" t="s">
        <v>4</v>
      </c>
      <c r="I122" s="2" t="s">
        <v>5</v>
      </c>
      <c r="J122" s="1"/>
      <c r="K122" s="1"/>
      <c r="L122" s="1"/>
    </row>
    <row r="123" spans="2:12" x14ac:dyDescent="0.3">
      <c r="B123" s="8" t="s">
        <v>38</v>
      </c>
      <c r="C123" s="9"/>
      <c r="D123" s="7" t="s">
        <v>11</v>
      </c>
      <c r="E123" s="9"/>
      <c r="F123" s="9">
        <v>-750</v>
      </c>
      <c r="H123" s="2" t="s">
        <v>6</v>
      </c>
      <c r="I123" s="2" t="s">
        <v>361</v>
      </c>
      <c r="J123" s="1"/>
      <c r="K123" s="1"/>
      <c r="L123" s="1"/>
    </row>
    <row r="124" spans="2:12" x14ac:dyDescent="0.3">
      <c r="B124" s="5" t="s">
        <v>39</v>
      </c>
      <c r="C124" s="6"/>
      <c r="D124" s="7" t="s">
        <v>11</v>
      </c>
      <c r="E124" s="6"/>
      <c r="F124" s="6">
        <f>SUM(F114:F123)</f>
        <v>-4904</v>
      </c>
      <c r="H124" s="2" t="s">
        <v>7</v>
      </c>
      <c r="I124" s="2" t="s">
        <v>137</v>
      </c>
      <c r="J124" s="1"/>
      <c r="K124" s="1"/>
      <c r="L124" s="1"/>
    </row>
    <row r="125" spans="2:12" x14ac:dyDescent="0.3">
      <c r="B125" s="8" t="s">
        <v>40</v>
      </c>
      <c r="C125" s="9"/>
      <c r="D125" s="7" t="s">
        <v>11</v>
      </c>
      <c r="E125" s="9"/>
      <c r="F125" s="9">
        <f>SUM(F111,F124)</f>
        <v>5994</v>
      </c>
      <c r="H125" s="1"/>
      <c r="I125" s="1"/>
      <c r="J125" s="1"/>
      <c r="K125" s="1"/>
      <c r="L125" s="1"/>
    </row>
    <row r="126" spans="2:12" x14ac:dyDescent="0.3">
      <c r="B126" s="1"/>
      <c r="C126" s="1"/>
      <c r="D126" s="1"/>
      <c r="E126" s="1"/>
      <c r="F126" s="1"/>
      <c r="H126" s="3" t="s">
        <v>9</v>
      </c>
      <c r="I126" s="4" t="s">
        <v>10</v>
      </c>
      <c r="J126" s="4" t="s">
        <v>11</v>
      </c>
      <c r="K126" s="4" t="s">
        <v>12</v>
      </c>
      <c r="L126" s="4" t="s">
        <v>13</v>
      </c>
    </row>
    <row r="127" spans="2:12" x14ac:dyDescent="0.3">
      <c r="B127" s="2" t="s">
        <v>47</v>
      </c>
      <c r="C127" s="1"/>
      <c r="D127" s="1"/>
      <c r="E127" s="1"/>
      <c r="F127" s="1"/>
      <c r="H127" s="1"/>
      <c r="I127" s="1"/>
      <c r="J127" s="1"/>
      <c r="K127" s="1"/>
      <c r="L127" s="1"/>
    </row>
    <row r="128" spans="2:12" x14ac:dyDescent="0.3">
      <c r="B128" s="2" t="s">
        <v>51</v>
      </c>
      <c r="C128" s="1"/>
      <c r="D128" s="1"/>
      <c r="E128" s="1"/>
      <c r="F128" s="1"/>
      <c r="H128" s="2" t="s">
        <v>139</v>
      </c>
      <c r="I128" s="1"/>
      <c r="J128" s="1"/>
      <c r="K128" s="1"/>
      <c r="L128" s="1"/>
    </row>
    <row r="129" spans="2:12" x14ac:dyDescent="0.3">
      <c r="B129" s="1"/>
      <c r="C129" s="1"/>
      <c r="D129" s="1"/>
      <c r="E129" s="1"/>
      <c r="F129" s="1"/>
      <c r="H129" s="1"/>
      <c r="I129" s="1"/>
      <c r="J129" s="1"/>
      <c r="K129" s="1"/>
      <c r="L129" s="1"/>
    </row>
    <row r="130" spans="2:12" x14ac:dyDescent="0.3">
      <c r="B130" s="2" t="s">
        <v>41</v>
      </c>
      <c r="C130" s="1"/>
      <c r="D130" s="1"/>
      <c r="E130" s="1"/>
      <c r="F130" s="1"/>
      <c r="H130" s="2" t="s">
        <v>41</v>
      </c>
      <c r="I130" s="1"/>
      <c r="J130" s="1"/>
      <c r="K130" s="1"/>
      <c r="L130" s="1"/>
    </row>
    <row r="131" spans="2:12" x14ac:dyDescent="0.3">
      <c r="B131" s="1"/>
      <c r="C131" s="1"/>
      <c r="D131" s="1"/>
      <c r="E131" s="1"/>
      <c r="F131" s="1"/>
      <c r="H131" s="1"/>
      <c r="I131" s="1"/>
      <c r="J131" s="1"/>
      <c r="K131" s="1"/>
      <c r="L131" s="1"/>
    </row>
    <row r="132" spans="2:12" x14ac:dyDescent="0.3">
      <c r="B132" s="1" t="s">
        <v>48</v>
      </c>
      <c r="C132" s="1"/>
      <c r="D132" s="1"/>
      <c r="E132" s="1"/>
      <c r="F132" s="1"/>
      <c r="H132" s="1" t="s">
        <v>62</v>
      </c>
      <c r="I132" s="1"/>
      <c r="J132" s="1"/>
      <c r="K132" s="1"/>
      <c r="L132" s="1"/>
    </row>
    <row r="133" spans="2:12" x14ac:dyDescent="0.3">
      <c r="B133" s="2" t="s">
        <v>1</v>
      </c>
      <c r="C133" s="2" t="s">
        <v>2</v>
      </c>
      <c r="D133" s="1"/>
      <c r="E133" s="1"/>
      <c r="F133" s="1"/>
      <c r="H133" s="2" t="s">
        <v>1</v>
      </c>
      <c r="I133" s="2" t="s">
        <v>2</v>
      </c>
      <c r="J133" s="1"/>
      <c r="K133" s="1"/>
      <c r="L133" s="1"/>
    </row>
    <row r="134" spans="2:12" x14ac:dyDescent="0.3">
      <c r="B134" s="2" t="s">
        <v>3</v>
      </c>
      <c r="C134" s="2" t="s">
        <v>133</v>
      </c>
      <c r="D134" s="1"/>
      <c r="E134" s="1"/>
      <c r="F134" s="1"/>
      <c r="H134" s="2" t="s">
        <v>3</v>
      </c>
      <c r="I134" s="2" t="s">
        <v>133</v>
      </c>
      <c r="J134" s="1"/>
      <c r="K134" s="1"/>
      <c r="L134" s="1"/>
    </row>
    <row r="135" spans="2:12" x14ac:dyDescent="0.3">
      <c r="B135" s="2" t="s">
        <v>4</v>
      </c>
      <c r="C135" s="2" t="s">
        <v>5</v>
      </c>
      <c r="D135" s="1"/>
      <c r="E135" s="1"/>
      <c r="F135" s="1"/>
      <c r="H135" s="2" t="s">
        <v>4</v>
      </c>
      <c r="I135" s="2" t="s">
        <v>5</v>
      </c>
      <c r="J135" s="1"/>
      <c r="K135" s="1"/>
      <c r="L135" s="1"/>
    </row>
    <row r="136" spans="2:12" x14ac:dyDescent="0.3">
      <c r="B136" s="2" t="s">
        <v>6</v>
      </c>
      <c r="C136" s="2" t="s">
        <v>361</v>
      </c>
      <c r="D136" s="1"/>
      <c r="E136" s="1"/>
      <c r="F136" s="1"/>
      <c r="H136" s="2" t="s">
        <v>6</v>
      </c>
      <c r="I136" s="2" t="s">
        <v>361</v>
      </c>
      <c r="J136" s="1"/>
      <c r="K136" s="1"/>
      <c r="L136" s="1"/>
    </row>
    <row r="137" spans="2:12" x14ac:dyDescent="0.3">
      <c r="B137" s="2" t="s">
        <v>7</v>
      </c>
      <c r="C137" s="2" t="s">
        <v>8</v>
      </c>
      <c r="D137" s="1"/>
      <c r="E137" s="1"/>
      <c r="F137" s="1"/>
      <c r="H137" s="2" t="s">
        <v>7</v>
      </c>
      <c r="I137" s="2" t="s">
        <v>137</v>
      </c>
      <c r="J137" s="1"/>
      <c r="K137" s="1"/>
      <c r="L137" s="1"/>
    </row>
    <row r="138" spans="2:12" x14ac:dyDescent="0.3">
      <c r="B138" s="1"/>
      <c r="C138" s="1"/>
      <c r="D138" s="1"/>
      <c r="E138" s="1"/>
      <c r="F138" s="1"/>
      <c r="H138" s="1"/>
      <c r="I138" s="1"/>
      <c r="J138" s="1"/>
      <c r="K138" s="1"/>
      <c r="L138" s="1"/>
    </row>
    <row r="139" spans="2:12" x14ac:dyDescent="0.3">
      <c r="B139" s="3" t="s">
        <v>9</v>
      </c>
      <c r="C139" s="4" t="s">
        <v>10</v>
      </c>
      <c r="D139" s="4" t="s">
        <v>11</v>
      </c>
      <c r="E139" s="4" t="s">
        <v>12</v>
      </c>
      <c r="F139" s="4" t="s">
        <v>13</v>
      </c>
      <c r="H139" s="3" t="s">
        <v>9</v>
      </c>
      <c r="I139" s="4" t="s">
        <v>10</v>
      </c>
      <c r="J139" s="4" t="s">
        <v>11</v>
      </c>
      <c r="K139" s="4" t="s">
        <v>12</v>
      </c>
      <c r="L139" s="4" t="s">
        <v>13</v>
      </c>
    </row>
    <row r="140" spans="2:12" x14ac:dyDescent="0.3">
      <c r="B140" s="5" t="s">
        <v>14</v>
      </c>
      <c r="C140" s="6"/>
      <c r="D140" s="7" t="s">
        <v>11</v>
      </c>
      <c r="E140" s="6"/>
      <c r="F140" s="6"/>
      <c r="H140" s="1"/>
      <c r="I140" s="1"/>
      <c r="J140" s="1"/>
      <c r="K140" s="1"/>
      <c r="L140" s="1"/>
    </row>
    <row r="141" spans="2:12" x14ac:dyDescent="0.3">
      <c r="B141" s="8" t="s">
        <v>46</v>
      </c>
      <c r="C141" s="9">
        <v>3800</v>
      </c>
      <c r="D141" s="7" t="s">
        <v>16</v>
      </c>
      <c r="E141" s="10">
        <v>2.2000000000000002</v>
      </c>
      <c r="F141" s="9">
        <f>C141*E141</f>
        <v>8360</v>
      </c>
      <c r="H141" s="2" t="s">
        <v>139</v>
      </c>
      <c r="I141" s="1"/>
      <c r="J141" s="1"/>
      <c r="K141" s="1"/>
      <c r="L141" s="1"/>
    </row>
    <row r="142" spans="2:12" x14ac:dyDescent="0.3">
      <c r="B142" s="8" t="s">
        <v>17</v>
      </c>
      <c r="C142" s="9">
        <v>1500</v>
      </c>
      <c r="D142" s="7" t="s">
        <v>16</v>
      </c>
      <c r="E142" s="15">
        <f>Intro_input!$J$23</f>
        <v>0.85</v>
      </c>
      <c r="F142" s="9">
        <f>C142*E142</f>
        <v>1275</v>
      </c>
      <c r="H142" s="1"/>
      <c r="I142" s="1"/>
      <c r="J142" s="1"/>
      <c r="K142" s="1"/>
      <c r="L142" s="1"/>
    </row>
    <row r="143" spans="2:12" x14ac:dyDescent="0.3">
      <c r="B143" s="8" t="s">
        <v>18</v>
      </c>
      <c r="C143" s="9"/>
      <c r="D143" s="7" t="s">
        <v>19</v>
      </c>
      <c r="E143" s="9"/>
      <c r="F143" s="9">
        <v>870</v>
      </c>
      <c r="H143" s="2" t="s">
        <v>41</v>
      </c>
      <c r="I143" s="1"/>
      <c r="J143" s="1"/>
      <c r="K143" s="1"/>
      <c r="L143" s="1"/>
    </row>
    <row r="144" spans="2:12" x14ac:dyDescent="0.3">
      <c r="B144" s="5" t="s">
        <v>20</v>
      </c>
      <c r="C144" s="6"/>
      <c r="D144" s="7" t="s">
        <v>11</v>
      </c>
      <c r="E144" s="6"/>
      <c r="F144" s="6">
        <f>SUM(F141:F143)</f>
        <v>10505</v>
      </c>
      <c r="H144" s="1"/>
      <c r="I144" s="1"/>
      <c r="J144" s="1"/>
      <c r="K144" s="1"/>
      <c r="L144" s="1"/>
    </row>
    <row r="145" spans="2:12" x14ac:dyDescent="0.3">
      <c r="B145" s="8" t="s">
        <v>11</v>
      </c>
      <c r="C145" s="9"/>
      <c r="D145" s="7" t="s">
        <v>11</v>
      </c>
      <c r="E145" s="9"/>
      <c r="F145" s="9"/>
      <c r="H145" s="1" t="s">
        <v>64</v>
      </c>
      <c r="I145" s="1"/>
      <c r="J145" s="1"/>
      <c r="K145" s="1"/>
      <c r="L145" s="1"/>
    </row>
    <row r="146" spans="2:12" x14ac:dyDescent="0.3">
      <c r="B146" s="5" t="s">
        <v>21</v>
      </c>
      <c r="C146" s="6"/>
      <c r="D146" s="7" t="s">
        <v>11</v>
      </c>
      <c r="E146" s="6"/>
      <c r="F146" s="6"/>
      <c r="H146" s="2" t="s">
        <v>1</v>
      </c>
      <c r="I146" s="2" t="s">
        <v>2</v>
      </c>
      <c r="J146" s="1"/>
      <c r="K146" s="1"/>
      <c r="L146" s="1"/>
    </row>
    <row r="147" spans="2:12" x14ac:dyDescent="0.3">
      <c r="B147" s="8" t="s">
        <v>22</v>
      </c>
      <c r="C147" s="9">
        <v>-225</v>
      </c>
      <c r="D147" s="7" t="s">
        <v>16</v>
      </c>
      <c r="E147" s="10">
        <v>5</v>
      </c>
      <c r="F147" s="9">
        <f>C147*E147</f>
        <v>-1125</v>
      </c>
      <c r="H147" s="2" t="s">
        <v>3</v>
      </c>
      <c r="I147" s="2" t="s">
        <v>133</v>
      </c>
      <c r="J147" s="1"/>
      <c r="K147" s="1"/>
      <c r="L147" s="1"/>
    </row>
    <row r="148" spans="2:12" x14ac:dyDescent="0.3">
      <c r="B148" s="8" t="s">
        <v>23</v>
      </c>
      <c r="C148" s="9">
        <v>-20</v>
      </c>
      <c r="D148" s="7" t="s">
        <v>24</v>
      </c>
      <c r="E148" s="10"/>
      <c r="F148" s="9"/>
      <c r="H148" s="2" t="s">
        <v>4</v>
      </c>
      <c r="I148" s="2" t="s">
        <v>5</v>
      </c>
      <c r="J148" s="1"/>
      <c r="K148" s="1"/>
      <c r="L148" s="1"/>
    </row>
    <row r="149" spans="2:12" x14ac:dyDescent="0.3">
      <c r="B149" s="5" t="s">
        <v>25</v>
      </c>
      <c r="C149" s="6"/>
      <c r="D149" s="7" t="s">
        <v>11</v>
      </c>
      <c r="E149" s="6"/>
      <c r="F149" s="6">
        <f>SUM(F146:F148)</f>
        <v>-1125</v>
      </c>
      <c r="H149" s="2" t="s">
        <v>6</v>
      </c>
      <c r="I149" s="2" t="s">
        <v>361</v>
      </c>
      <c r="J149" s="1"/>
      <c r="K149" s="1"/>
      <c r="L149" s="1"/>
    </row>
    <row r="150" spans="2:12" x14ac:dyDescent="0.3">
      <c r="B150" s="5" t="s">
        <v>26</v>
      </c>
      <c r="C150" s="6"/>
      <c r="D150" s="7" t="s">
        <v>11</v>
      </c>
      <c r="E150" s="6"/>
      <c r="F150" s="6">
        <f>SUM(F144,F149)</f>
        <v>9380</v>
      </c>
      <c r="H150" s="2" t="s">
        <v>7</v>
      </c>
      <c r="I150" s="2" t="s">
        <v>137</v>
      </c>
      <c r="J150" s="1"/>
      <c r="K150" s="1"/>
      <c r="L150" s="1"/>
    </row>
    <row r="151" spans="2:12" x14ac:dyDescent="0.3">
      <c r="B151" s="8" t="s">
        <v>11</v>
      </c>
      <c r="C151" s="9"/>
      <c r="D151" s="7" t="s">
        <v>11</v>
      </c>
      <c r="E151" s="9"/>
      <c r="F151" s="9"/>
      <c r="H151" s="1"/>
      <c r="I151" s="1"/>
      <c r="J151" s="1"/>
      <c r="K151" s="1"/>
      <c r="L151" s="1"/>
    </row>
    <row r="152" spans="2:12" x14ac:dyDescent="0.3">
      <c r="B152" s="5" t="s">
        <v>27</v>
      </c>
      <c r="C152" s="6"/>
      <c r="D152" s="7" t="s">
        <v>11</v>
      </c>
      <c r="E152" s="6"/>
      <c r="F152" s="6"/>
      <c r="H152" s="3" t="s">
        <v>9</v>
      </c>
      <c r="I152" s="4" t="s">
        <v>10</v>
      </c>
      <c r="J152" s="4" t="s">
        <v>11</v>
      </c>
      <c r="K152" s="4" t="s">
        <v>12</v>
      </c>
      <c r="L152" s="4" t="s">
        <v>13</v>
      </c>
    </row>
    <row r="153" spans="2:12" x14ac:dyDescent="0.3">
      <c r="B153" s="8" t="s">
        <v>28</v>
      </c>
      <c r="C153" s="9">
        <v>-1</v>
      </c>
      <c r="D153" s="7" t="s">
        <v>11</v>
      </c>
      <c r="E153" s="9">
        <v>725</v>
      </c>
      <c r="F153" s="9">
        <f t="shared" ref="F153:F162" si="3">C153*E153</f>
        <v>-725</v>
      </c>
      <c r="H153" s="1"/>
      <c r="I153" s="1"/>
      <c r="J153" s="1"/>
      <c r="K153" s="1"/>
      <c r="L153" s="1"/>
    </row>
    <row r="154" spans="2:12" x14ac:dyDescent="0.3">
      <c r="B154" s="8" t="s">
        <v>29</v>
      </c>
      <c r="C154" s="9">
        <v>-3</v>
      </c>
      <c r="D154" s="7" t="s">
        <v>11</v>
      </c>
      <c r="E154" s="9">
        <v>225</v>
      </c>
      <c r="F154" s="9">
        <f t="shared" si="3"/>
        <v>-675</v>
      </c>
      <c r="H154" s="2" t="s">
        <v>139</v>
      </c>
      <c r="I154" s="1"/>
      <c r="J154" s="1"/>
      <c r="K154" s="1"/>
      <c r="L154" s="1"/>
    </row>
    <row r="155" spans="2:12" x14ac:dyDescent="0.3">
      <c r="B155" s="8" t="s">
        <v>30</v>
      </c>
      <c r="C155" s="9">
        <v>-20</v>
      </c>
      <c r="D155" s="7" t="s">
        <v>11</v>
      </c>
      <c r="E155" s="9">
        <v>20</v>
      </c>
      <c r="F155" s="9">
        <f t="shared" si="3"/>
        <v>-400</v>
      </c>
      <c r="H155" s="1"/>
      <c r="I155" s="1"/>
      <c r="J155" s="1"/>
      <c r="K155" s="1"/>
      <c r="L155" s="1"/>
    </row>
    <row r="156" spans="2:12" x14ac:dyDescent="0.3">
      <c r="B156" s="8" t="s">
        <v>31</v>
      </c>
      <c r="C156" s="9">
        <v>-1</v>
      </c>
      <c r="D156" s="7" t="s">
        <v>11</v>
      </c>
      <c r="E156" s="9">
        <v>400</v>
      </c>
      <c r="F156" s="9">
        <f t="shared" si="3"/>
        <v>-400</v>
      </c>
      <c r="H156" s="2" t="s">
        <v>41</v>
      </c>
      <c r="I156" s="1"/>
      <c r="J156" s="1"/>
      <c r="K156" s="1"/>
      <c r="L156" s="1"/>
    </row>
    <row r="157" spans="2:12" x14ac:dyDescent="0.3">
      <c r="B157" s="8" t="s">
        <v>32</v>
      </c>
      <c r="C157" s="9">
        <v>-2</v>
      </c>
      <c r="D157" s="7" t="s">
        <v>11</v>
      </c>
      <c r="E157" s="9">
        <v>140</v>
      </c>
      <c r="F157" s="9">
        <f t="shared" si="3"/>
        <v>-280</v>
      </c>
      <c r="H157" s="1"/>
      <c r="I157" s="1"/>
      <c r="J157" s="1"/>
      <c r="K157" s="1"/>
      <c r="L157" s="1"/>
    </row>
    <row r="158" spans="2:12" x14ac:dyDescent="0.3">
      <c r="B158" s="8" t="s">
        <v>33</v>
      </c>
      <c r="C158" s="9">
        <v>-1</v>
      </c>
      <c r="D158" s="7" t="s">
        <v>11</v>
      </c>
      <c r="E158" s="9">
        <v>804</v>
      </c>
      <c r="F158" s="9">
        <f t="shared" si="3"/>
        <v>-804</v>
      </c>
      <c r="H158" s="1" t="s">
        <v>65</v>
      </c>
      <c r="I158" s="1"/>
      <c r="J158" s="1"/>
      <c r="K158" s="1"/>
      <c r="L158" s="1"/>
    </row>
    <row r="159" spans="2:12" x14ac:dyDescent="0.3">
      <c r="B159" s="8" t="s">
        <v>34</v>
      </c>
      <c r="C159" s="9">
        <v>-1</v>
      </c>
      <c r="D159" s="7" t="s">
        <v>11</v>
      </c>
      <c r="E159" s="9">
        <v>366</v>
      </c>
      <c r="F159" s="9">
        <f t="shared" si="3"/>
        <v>-366</v>
      </c>
      <c r="H159" s="2" t="s">
        <v>1</v>
      </c>
      <c r="I159" s="2" t="s">
        <v>2</v>
      </c>
      <c r="J159" s="1"/>
      <c r="K159" s="1"/>
      <c r="L159" s="1"/>
    </row>
    <row r="160" spans="2:12" x14ac:dyDescent="0.3">
      <c r="B160" s="8" t="s">
        <v>35</v>
      </c>
      <c r="C160" s="9">
        <v>-3800</v>
      </c>
      <c r="D160" s="7" t="s">
        <v>11</v>
      </c>
      <c r="E160" s="11">
        <v>0.11</v>
      </c>
      <c r="F160" s="9">
        <f t="shared" si="3"/>
        <v>-418</v>
      </c>
      <c r="H160" s="2" t="s">
        <v>3</v>
      </c>
      <c r="I160" s="2" t="s">
        <v>133</v>
      </c>
      <c r="J160" s="1"/>
      <c r="K160" s="1"/>
      <c r="L160" s="1"/>
    </row>
    <row r="161" spans="2:12" x14ac:dyDescent="0.3">
      <c r="B161" s="8" t="s">
        <v>36</v>
      </c>
      <c r="C161" s="12">
        <v>-3</v>
      </c>
      <c r="D161" s="7" t="s">
        <v>11</v>
      </c>
      <c r="E161" s="9">
        <v>90</v>
      </c>
      <c r="F161" s="9">
        <f t="shared" si="3"/>
        <v>-270</v>
      </c>
      <c r="H161" s="2" t="s">
        <v>4</v>
      </c>
      <c r="I161" s="2" t="s">
        <v>5</v>
      </c>
      <c r="J161" s="1"/>
      <c r="K161" s="1"/>
      <c r="L161" s="1"/>
    </row>
    <row r="162" spans="2:12" x14ac:dyDescent="0.3">
      <c r="B162" s="8" t="s">
        <v>37</v>
      </c>
      <c r="C162" s="9">
        <v>-1</v>
      </c>
      <c r="D162" s="7" t="s">
        <v>11</v>
      </c>
      <c r="E162" s="9">
        <v>214</v>
      </c>
      <c r="F162" s="9">
        <f t="shared" si="3"/>
        <v>-214</v>
      </c>
      <c r="H162" s="2" t="s">
        <v>6</v>
      </c>
      <c r="I162" s="2" t="s">
        <v>361</v>
      </c>
      <c r="J162" s="1"/>
      <c r="K162" s="1"/>
      <c r="L162" s="1"/>
    </row>
    <row r="163" spans="2:12" x14ac:dyDescent="0.3">
      <c r="B163" s="8" t="s">
        <v>38</v>
      </c>
      <c r="C163" s="9"/>
      <c r="D163" s="7" t="s">
        <v>11</v>
      </c>
      <c r="E163" s="9"/>
      <c r="F163" s="9">
        <v>-750</v>
      </c>
      <c r="H163" s="2" t="s">
        <v>7</v>
      </c>
      <c r="I163" s="2" t="s">
        <v>137</v>
      </c>
      <c r="J163" s="1"/>
      <c r="K163" s="1"/>
      <c r="L163" s="1"/>
    </row>
    <row r="164" spans="2:12" x14ac:dyDescent="0.3">
      <c r="B164" s="5" t="s">
        <v>39</v>
      </c>
      <c r="C164" s="6"/>
      <c r="D164" s="7" t="s">
        <v>11</v>
      </c>
      <c r="E164" s="6"/>
      <c r="F164" s="6">
        <f>SUM(F153:F163)</f>
        <v>-5302</v>
      </c>
      <c r="H164" s="1"/>
      <c r="I164" s="1"/>
      <c r="J164" s="1"/>
      <c r="K164" s="1"/>
      <c r="L164" s="1"/>
    </row>
    <row r="165" spans="2:12" x14ac:dyDescent="0.3">
      <c r="B165" s="8" t="s">
        <v>40</v>
      </c>
      <c r="C165" s="9"/>
      <c r="D165" s="7" t="s">
        <v>11</v>
      </c>
      <c r="E165" s="9"/>
      <c r="F165" s="9">
        <f>SUM(F150,F164)</f>
        <v>4078</v>
      </c>
      <c r="H165" s="3" t="s">
        <v>9</v>
      </c>
      <c r="I165" s="4" t="s">
        <v>10</v>
      </c>
      <c r="J165" s="4" t="s">
        <v>11</v>
      </c>
      <c r="K165" s="4" t="s">
        <v>12</v>
      </c>
      <c r="L165" s="4" t="s">
        <v>13</v>
      </c>
    </row>
    <row r="166" spans="2:12" x14ac:dyDescent="0.3">
      <c r="B166" s="1"/>
      <c r="C166" s="1"/>
      <c r="D166" s="1"/>
      <c r="E166" s="1"/>
      <c r="F166" s="1"/>
      <c r="H166" s="1"/>
      <c r="I166" s="1"/>
      <c r="J166" s="1"/>
      <c r="K166" s="1"/>
      <c r="L166" s="1"/>
    </row>
    <row r="167" spans="2:12" x14ac:dyDescent="0.3">
      <c r="B167" s="2" t="s">
        <v>49</v>
      </c>
      <c r="C167" s="1"/>
      <c r="D167" s="1"/>
      <c r="E167" s="1"/>
      <c r="F167" s="1"/>
      <c r="H167" s="2" t="s">
        <v>56</v>
      </c>
      <c r="I167" s="1"/>
      <c r="J167" s="1"/>
      <c r="K167" s="1"/>
      <c r="L167" s="1"/>
    </row>
    <row r="168" spans="2:12" x14ac:dyDescent="0.3">
      <c r="B168" s="2" t="s">
        <v>50</v>
      </c>
      <c r="C168" s="1"/>
      <c r="D168" s="1"/>
      <c r="E168" s="1"/>
      <c r="F168" s="1"/>
      <c r="H168" s="1"/>
      <c r="I168" s="1"/>
      <c r="J168" s="1"/>
      <c r="K168" s="1"/>
      <c r="L168" s="1"/>
    </row>
    <row r="169" spans="2:12" x14ac:dyDescent="0.3">
      <c r="B169" s="2" t="s">
        <v>51</v>
      </c>
      <c r="C169" s="1"/>
      <c r="D169" s="1"/>
      <c r="E169" s="1"/>
      <c r="F169" s="1"/>
      <c r="H169" s="2" t="s">
        <v>41</v>
      </c>
      <c r="I169" s="1"/>
      <c r="J169" s="1"/>
      <c r="K169" s="1"/>
      <c r="L169" s="1"/>
    </row>
    <row r="170" spans="2:12" x14ac:dyDescent="0.3">
      <c r="B170" s="1"/>
      <c r="C170" s="1"/>
      <c r="D170" s="1"/>
      <c r="E170" s="1"/>
      <c r="F170" s="1"/>
      <c r="H170" s="1"/>
      <c r="I170" s="1"/>
      <c r="J170" s="1"/>
      <c r="K170" s="1"/>
      <c r="L170" s="1"/>
    </row>
    <row r="171" spans="2:12" x14ac:dyDescent="0.3">
      <c r="B171" s="2" t="s">
        <v>41</v>
      </c>
      <c r="C171" s="1"/>
      <c r="D171" s="1"/>
      <c r="E171" s="1"/>
      <c r="F171" s="1"/>
      <c r="H171" s="1" t="s">
        <v>66</v>
      </c>
      <c r="I171" s="1"/>
      <c r="J171" s="1"/>
      <c r="K171" s="1"/>
      <c r="L171" s="1"/>
    </row>
    <row r="172" spans="2:12" x14ac:dyDescent="0.3">
      <c r="B172" s="1"/>
      <c r="C172" s="1"/>
      <c r="D172" s="1"/>
      <c r="E172" s="1"/>
      <c r="F172" s="1"/>
      <c r="H172" s="2" t="s">
        <v>1</v>
      </c>
      <c r="I172" s="2" t="s">
        <v>2</v>
      </c>
      <c r="J172" s="1"/>
      <c r="K172" s="1"/>
      <c r="L172" s="1"/>
    </row>
    <row r="173" spans="2:12" x14ac:dyDescent="0.3">
      <c r="B173" s="1" t="s">
        <v>52</v>
      </c>
      <c r="C173" s="1"/>
      <c r="D173" s="1"/>
      <c r="E173" s="1"/>
      <c r="F173" s="1"/>
      <c r="H173" s="2" t="s">
        <v>3</v>
      </c>
      <c r="I173" s="2" t="s">
        <v>133</v>
      </c>
      <c r="J173" s="1"/>
      <c r="K173" s="1"/>
      <c r="L173" s="1"/>
    </row>
    <row r="174" spans="2:12" x14ac:dyDescent="0.3">
      <c r="B174" s="2" t="s">
        <v>1</v>
      </c>
      <c r="C174" s="2" t="s">
        <v>2</v>
      </c>
      <c r="D174" s="1"/>
      <c r="E174" s="1"/>
      <c r="F174" s="1"/>
      <c r="H174" s="2" t="s">
        <v>4</v>
      </c>
      <c r="I174" s="2" t="s">
        <v>5</v>
      </c>
      <c r="J174" s="1"/>
      <c r="K174" s="1"/>
      <c r="L174" s="1"/>
    </row>
    <row r="175" spans="2:12" x14ac:dyDescent="0.3">
      <c r="B175" s="2" t="s">
        <v>3</v>
      </c>
      <c r="C175" s="2" t="s">
        <v>133</v>
      </c>
      <c r="D175" s="1"/>
      <c r="E175" s="1"/>
      <c r="F175" s="1"/>
      <c r="H175" s="2" t="s">
        <v>6</v>
      </c>
      <c r="I175" s="2" t="s">
        <v>361</v>
      </c>
      <c r="J175" s="1"/>
      <c r="K175" s="1"/>
      <c r="L175" s="1"/>
    </row>
    <row r="176" spans="2:12" x14ac:dyDescent="0.3">
      <c r="B176" s="2" t="s">
        <v>4</v>
      </c>
      <c r="C176" s="2" t="s">
        <v>5</v>
      </c>
      <c r="D176" s="1"/>
      <c r="E176" s="1"/>
      <c r="F176" s="1"/>
      <c r="H176" s="2" t="s">
        <v>7</v>
      </c>
      <c r="I176" s="2" t="s">
        <v>137</v>
      </c>
      <c r="J176" s="1"/>
      <c r="K176" s="1"/>
      <c r="L176" s="1"/>
    </row>
    <row r="177" spans="2:12" x14ac:dyDescent="0.3">
      <c r="B177" s="2" t="s">
        <v>6</v>
      </c>
      <c r="C177" s="2" t="s">
        <v>361</v>
      </c>
      <c r="D177" s="1"/>
      <c r="E177" s="1"/>
      <c r="F177" s="1"/>
      <c r="H177" s="1"/>
      <c r="I177" s="1"/>
      <c r="J177" s="1"/>
      <c r="K177" s="1"/>
      <c r="L177" s="1"/>
    </row>
    <row r="178" spans="2:12" x14ac:dyDescent="0.3">
      <c r="B178" s="2" t="s">
        <v>7</v>
      </c>
      <c r="C178" s="2" t="s">
        <v>8</v>
      </c>
      <c r="D178" s="1"/>
      <c r="E178" s="1"/>
      <c r="F178" s="1"/>
      <c r="H178" s="3" t="s">
        <v>9</v>
      </c>
      <c r="I178" s="4" t="s">
        <v>10</v>
      </c>
      <c r="J178" s="4" t="s">
        <v>11</v>
      </c>
      <c r="K178" s="4" t="s">
        <v>12</v>
      </c>
      <c r="L178" s="4" t="s">
        <v>13</v>
      </c>
    </row>
    <row r="179" spans="2:12" x14ac:dyDescent="0.3">
      <c r="B179" s="1"/>
      <c r="C179" s="1"/>
      <c r="D179" s="1"/>
      <c r="E179" s="1"/>
      <c r="F179" s="1"/>
      <c r="H179" s="5" t="s">
        <v>14</v>
      </c>
      <c r="I179" s="6"/>
      <c r="J179" s="7" t="s">
        <v>11</v>
      </c>
      <c r="K179" s="6"/>
      <c r="L179" s="6"/>
    </row>
    <row r="180" spans="2:12" x14ac:dyDescent="0.3">
      <c r="B180" s="3" t="s">
        <v>9</v>
      </c>
      <c r="C180" s="4" t="s">
        <v>10</v>
      </c>
      <c r="D180" s="4" t="s">
        <v>11</v>
      </c>
      <c r="E180" s="4" t="s">
        <v>12</v>
      </c>
      <c r="F180" s="4" t="s">
        <v>13</v>
      </c>
      <c r="H180" s="8" t="s">
        <v>67</v>
      </c>
      <c r="I180" s="9">
        <v>1100</v>
      </c>
      <c r="J180" s="7" t="s">
        <v>16</v>
      </c>
      <c r="K180" s="10">
        <v>12</v>
      </c>
      <c r="L180" s="9">
        <f>I180*K180</f>
        <v>13200</v>
      </c>
    </row>
    <row r="181" spans="2:12" x14ac:dyDescent="0.3">
      <c r="B181" s="5" t="s">
        <v>14</v>
      </c>
      <c r="C181" s="6"/>
      <c r="D181" s="7" t="s">
        <v>11</v>
      </c>
      <c r="E181" s="6"/>
      <c r="F181" s="6"/>
      <c r="H181" s="8" t="s">
        <v>68</v>
      </c>
      <c r="I181" s="9">
        <v>3000</v>
      </c>
      <c r="J181" s="7" t="s">
        <v>16</v>
      </c>
      <c r="K181" s="15">
        <f>Intro_input!$J$23</f>
        <v>0.85</v>
      </c>
      <c r="L181" s="9">
        <f>I181*K181</f>
        <v>2550</v>
      </c>
    </row>
    <row r="182" spans="2:12" x14ac:dyDescent="0.3">
      <c r="B182" s="8" t="s">
        <v>46</v>
      </c>
      <c r="C182" s="9">
        <v>5000</v>
      </c>
      <c r="D182" s="7" t="s">
        <v>16</v>
      </c>
      <c r="E182" s="10">
        <f>Intro_input!$J$27</f>
        <v>2.2000000000000002</v>
      </c>
      <c r="F182" s="9">
        <f>C182*E182</f>
        <v>11000</v>
      </c>
      <c r="H182" s="8" t="s">
        <v>18</v>
      </c>
      <c r="I182" s="9"/>
      <c r="J182" s="7" t="s">
        <v>19</v>
      </c>
      <c r="K182" s="9"/>
      <c r="L182" s="9">
        <v>870</v>
      </c>
    </row>
    <row r="183" spans="2:12" x14ac:dyDescent="0.3">
      <c r="B183" s="8" t="s">
        <v>17</v>
      </c>
      <c r="C183" s="9">
        <v>2800</v>
      </c>
      <c r="D183" s="7" t="s">
        <v>16</v>
      </c>
      <c r="E183" s="15">
        <f>Intro_input!$J$23</f>
        <v>0.85</v>
      </c>
      <c r="F183" s="9">
        <f>C183*E183</f>
        <v>2380</v>
      </c>
      <c r="H183" s="5" t="s">
        <v>20</v>
      </c>
      <c r="I183" s="6"/>
      <c r="J183" s="7" t="s">
        <v>11</v>
      </c>
      <c r="K183" s="6"/>
      <c r="L183" s="6">
        <f>SUM(L180:L182)</f>
        <v>16620</v>
      </c>
    </row>
    <row r="184" spans="2:12" x14ac:dyDescent="0.3">
      <c r="B184" s="8" t="s">
        <v>18</v>
      </c>
      <c r="C184" s="9"/>
      <c r="D184" s="7" t="s">
        <v>19</v>
      </c>
      <c r="E184" s="9"/>
      <c r="F184" s="9">
        <v>870</v>
      </c>
      <c r="H184" s="8" t="s">
        <v>11</v>
      </c>
      <c r="I184" s="9"/>
      <c r="J184" s="7" t="s">
        <v>11</v>
      </c>
      <c r="K184" s="9"/>
      <c r="L184" s="9"/>
    </row>
    <row r="185" spans="2:12" x14ac:dyDescent="0.3">
      <c r="B185" s="5" t="s">
        <v>53</v>
      </c>
      <c r="C185" s="6"/>
      <c r="D185" s="7" t="s">
        <v>11</v>
      </c>
      <c r="E185" s="6"/>
      <c r="F185" s="6">
        <f>SUM(F182:F184)</f>
        <v>14250</v>
      </c>
      <c r="H185" s="5" t="s">
        <v>21</v>
      </c>
      <c r="I185" s="6"/>
      <c r="J185" s="7" t="s">
        <v>11</v>
      </c>
      <c r="K185" s="6"/>
      <c r="L185" s="6"/>
    </row>
    <row r="186" spans="2:12" x14ac:dyDescent="0.3">
      <c r="B186" s="8" t="s">
        <v>11</v>
      </c>
      <c r="C186" s="9"/>
      <c r="D186" s="7" t="s">
        <v>11</v>
      </c>
      <c r="E186" s="9"/>
      <c r="F186" s="9"/>
      <c r="H186" s="8" t="s">
        <v>22</v>
      </c>
      <c r="I186" s="9">
        <v>-7</v>
      </c>
      <c r="J186" s="7" t="s">
        <v>16</v>
      </c>
      <c r="K186" s="10">
        <v>60</v>
      </c>
      <c r="L186" s="9">
        <f>I186*K186</f>
        <v>-420</v>
      </c>
    </row>
    <row r="187" spans="2:12" x14ac:dyDescent="0.3">
      <c r="B187" s="5" t="s">
        <v>21</v>
      </c>
      <c r="C187" s="6"/>
      <c r="D187" s="7" t="s">
        <v>11</v>
      </c>
      <c r="E187" s="6"/>
      <c r="F187" s="6"/>
      <c r="H187" s="8" t="s">
        <v>70</v>
      </c>
      <c r="I187" s="9">
        <v>-1250</v>
      </c>
      <c r="J187" s="7" t="s">
        <v>71</v>
      </c>
      <c r="K187" s="10">
        <v>0.5</v>
      </c>
      <c r="L187" s="9">
        <f>I187*K187</f>
        <v>-625</v>
      </c>
    </row>
    <row r="188" spans="2:12" x14ac:dyDescent="0.3">
      <c r="B188" s="8" t="s">
        <v>22</v>
      </c>
      <c r="C188" s="9">
        <v>-200</v>
      </c>
      <c r="D188" s="7" t="s">
        <v>16</v>
      </c>
      <c r="E188" s="10">
        <v>5.6</v>
      </c>
      <c r="F188" s="9">
        <f>C188*E188</f>
        <v>-1120</v>
      </c>
      <c r="H188" s="5" t="s">
        <v>25</v>
      </c>
      <c r="I188" s="6"/>
      <c r="J188" s="7" t="s">
        <v>11</v>
      </c>
      <c r="K188" s="6"/>
      <c r="L188" s="6">
        <f>SUM(L186:L187)</f>
        <v>-1045</v>
      </c>
    </row>
    <row r="189" spans="2:12" x14ac:dyDescent="0.3">
      <c r="B189" s="8" t="s">
        <v>23</v>
      </c>
      <c r="C189" s="9">
        <v>-20</v>
      </c>
      <c r="D189" s="7" t="s">
        <v>24</v>
      </c>
      <c r="E189" s="10"/>
      <c r="F189" s="9"/>
      <c r="H189" s="5" t="s">
        <v>72</v>
      </c>
      <c r="I189" s="6"/>
      <c r="J189" s="7" t="s">
        <v>11</v>
      </c>
      <c r="K189" s="6"/>
      <c r="L189" s="6">
        <f>SUM(L183,L188)</f>
        <v>15575</v>
      </c>
    </row>
    <row r="190" spans="2:12" x14ac:dyDescent="0.3">
      <c r="B190" s="5" t="s">
        <v>25</v>
      </c>
      <c r="C190" s="6"/>
      <c r="D190" s="7" t="s">
        <v>11</v>
      </c>
      <c r="E190" s="6"/>
      <c r="F190" s="6">
        <f>SUM(F187:F189)</f>
        <v>-1120</v>
      </c>
      <c r="H190" s="8" t="s">
        <v>11</v>
      </c>
      <c r="I190" s="9"/>
      <c r="J190" s="7" t="s">
        <v>11</v>
      </c>
      <c r="K190" s="9"/>
      <c r="L190" s="9"/>
    </row>
    <row r="191" spans="2:12" x14ac:dyDescent="0.3">
      <c r="B191" s="5" t="s">
        <v>26</v>
      </c>
      <c r="C191" s="6"/>
      <c r="D191" s="7" t="s">
        <v>11</v>
      </c>
      <c r="E191" s="6"/>
      <c r="F191" s="6">
        <f>SUM(F185,F190)</f>
        <v>13130</v>
      </c>
      <c r="H191" s="5" t="s">
        <v>27</v>
      </c>
      <c r="I191" s="6"/>
      <c r="J191" s="7" t="s">
        <v>11</v>
      </c>
      <c r="K191" s="6"/>
      <c r="L191" s="6"/>
    </row>
    <row r="192" spans="2:12" x14ac:dyDescent="0.3">
      <c r="B192" s="8" t="s">
        <v>11</v>
      </c>
      <c r="C192" s="9"/>
      <c r="D192" s="7" t="s">
        <v>11</v>
      </c>
      <c r="E192" s="9"/>
      <c r="F192" s="9"/>
      <c r="H192" s="8" t="s">
        <v>29</v>
      </c>
      <c r="I192" s="9">
        <v>-2</v>
      </c>
      <c r="J192" s="7" t="s">
        <v>11</v>
      </c>
      <c r="K192" s="9">
        <v>225</v>
      </c>
      <c r="L192" s="9">
        <f t="shared" ref="L192:L198" si="4">I192*K192</f>
        <v>-450</v>
      </c>
    </row>
    <row r="193" spans="2:12" x14ac:dyDescent="0.3">
      <c r="B193" s="5" t="s">
        <v>27</v>
      </c>
      <c r="C193" s="6"/>
      <c r="D193" s="7" t="s">
        <v>11</v>
      </c>
      <c r="E193" s="6"/>
      <c r="F193" s="6"/>
      <c r="H193" s="8" t="s">
        <v>73</v>
      </c>
      <c r="I193" s="9">
        <v>-0.5</v>
      </c>
      <c r="J193" s="7" t="s">
        <v>11</v>
      </c>
      <c r="K193" s="9">
        <v>400</v>
      </c>
      <c r="L193" s="9">
        <f t="shared" si="4"/>
        <v>-200</v>
      </c>
    </row>
    <row r="194" spans="2:12" x14ac:dyDescent="0.3">
      <c r="B194" s="8" t="s">
        <v>28</v>
      </c>
      <c r="C194" s="9">
        <v>-1</v>
      </c>
      <c r="D194" s="7" t="s">
        <v>11</v>
      </c>
      <c r="E194" s="9">
        <v>725</v>
      </c>
      <c r="F194" s="9">
        <f t="shared" ref="F194:F203" si="5">C194*E194</f>
        <v>-725</v>
      </c>
      <c r="H194" s="8" t="s">
        <v>33</v>
      </c>
      <c r="I194" s="9">
        <v>-1</v>
      </c>
      <c r="J194" s="7" t="s">
        <v>11</v>
      </c>
      <c r="K194" s="9">
        <v>1545.83</v>
      </c>
      <c r="L194" s="9">
        <f t="shared" si="4"/>
        <v>-1545.83</v>
      </c>
    </row>
    <row r="195" spans="2:12" x14ac:dyDescent="0.3">
      <c r="B195" s="8" t="s">
        <v>29</v>
      </c>
      <c r="C195" s="9">
        <v>-3</v>
      </c>
      <c r="D195" s="7" t="s">
        <v>11</v>
      </c>
      <c r="E195" s="9">
        <v>225</v>
      </c>
      <c r="F195" s="9">
        <f t="shared" si="5"/>
        <v>-675</v>
      </c>
      <c r="H195" s="8" t="s">
        <v>74</v>
      </c>
      <c r="I195" s="9">
        <v>-1</v>
      </c>
      <c r="J195" s="7" t="s">
        <v>11</v>
      </c>
      <c r="K195" s="9">
        <v>442.5</v>
      </c>
      <c r="L195" s="9">
        <f t="shared" si="4"/>
        <v>-442.5</v>
      </c>
    </row>
    <row r="196" spans="2:12" x14ac:dyDescent="0.3">
      <c r="B196" s="8" t="s">
        <v>30</v>
      </c>
      <c r="C196" s="9">
        <v>-20</v>
      </c>
      <c r="D196" s="7" t="s">
        <v>11</v>
      </c>
      <c r="E196" s="9">
        <v>20</v>
      </c>
      <c r="F196" s="9">
        <f t="shared" si="5"/>
        <v>-400</v>
      </c>
      <c r="H196" s="8" t="s">
        <v>75</v>
      </c>
      <c r="I196" s="9">
        <v>-1650</v>
      </c>
      <c r="J196" s="7" t="s">
        <v>11</v>
      </c>
      <c r="K196" s="10">
        <v>0.3</v>
      </c>
      <c r="L196" s="9">
        <f t="shared" si="4"/>
        <v>-495</v>
      </c>
    </row>
    <row r="197" spans="2:12" x14ac:dyDescent="0.3">
      <c r="B197" s="8" t="s">
        <v>31</v>
      </c>
      <c r="C197" s="9">
        <v>-1</v>
      </c>
      <c r="D197" s="7" t="s">
        <v>11</v>
      </c>
      <c r="E197" s="9">
        <v>400</v>
      </c>
      <c r="F197" s="9">
        <f t="shared" si="5"/>
        <v>-400</v>
      </c>
      <c r="H197" s="8" t="s">
        <v>36</v>
      </c>
      <c r="I197" s="12">
        <v>-6</v>
      </c>
      <c r="J197" s="7" t="s">
        <v>11</v>
      </c>
      <c r="K197" s="9">
        <v>80</v>
      </c>
      <c r="L197" s="9">
        <f t="shared" si="4"/>
        <v>-480</v>
      </c>
    </row>
    <row r="198" spans="2:12" x14ac:dyDescent="0.3">
      <c r="B198" s="8" t="s">
        <v>32</v>
      </c>
      <c r="C198" s="9">
        <v>-1</v>
      </c>
      <c r="D198" s="7" t="s">
        <v>11</v>
      </c>
      <c r="E198" s="9">
        <v>140</v>
      </c>
      <c r="F198" s="9">
        <f t="shared" si="5"/>
        <v>-140</v>
      </c>
      <c r="H198" s="8" t="s">
        <v>37</v>
      </c>
      <c r="I198" s="9">
        <v>-1</v>
      </c>
      <c r="J198" s="7" t="s">
        <v>11</v>
      </c>
      <c r="K198" s="9">
        <v>311.25</v>
      </c>
      <c r="L198" s="9">
        <f t="shared" si="4"/>
        <v>-311.25</v>
      </c>
    </row>
    <row r="199" spans="2:12" x14ac:dyDescent="0.3">
      <c r="B199" s="8" t="s">
        <v>33</v>
      </c>
      <c r="C199" s="9">
        <v>-1</v>
      </c>
      <c r="D199" s="7" t="s">
        <v>11</v>
      </c>
      <c r="E199" s="9">
        <v>928</v>
      </c>
      <c r="F199" s="9">
        <f t="shared" si="5"/>
        <v>-928</v>
      </c>
      <c r="H199" s="8" t="s">
        <v>38</v>
      </c>
      <c r="I199" s="9"/>
      <c r="J199" s="7" t="s">
        <v>11</v>
      </c>
      <c r="K199" s="9"/>
      <c r="L199" s="9">
        <v>-500</v>
      </c>
    </row>
    <row r="200" spans="2:12" x14ac:dyDescent="0.3">
      <c r="B200" s="8" t="s">
        <v>34</v>
      </c>
      <c r="C200" s="9">
        <v>-1</v>
      </c>
      <c r="D200" s="7" t="s">
        <v>11</v>
      </c>
      <c r="E200" s="9">
        <v>422</v>
      </c>
      <c r="F200" s="9">
        <f t="shared" si="5"/>
        <v>-422</v>
      </c>
      <c r="H200" s="5" t="s">
        <v>39</v>
      </c>
      <c r="I200" s="6"/>
      <c r="J200" s="7" t="s">
        <v>11</v>
      </c>
      <c r="K200" s="6"/>
      <c r="L200" s="6">
        <f>SUM(L192:L199)</f>
        <v>-4424.58</v>
      </c>
    </row>
    <row r="201" spans="2:12" x14ac:dyDescent="0.3">
      <c r="B201" s="8" t="s">
        <v>35</v>
      </c>
      <c r="C201" s="9">
        <v>-5000</v>
      </c>
      <c r="D201" s="7" t="s">
        <v>11</v>
      </c>
      <c r="E201" s="11">
        <v>0.11</v>
      </c>
      <c r="F201" s="9">
        <f t="shared" si="5"/>
        <v>-550</v>
      </c>
      <c r="H201" s="8" t="s">
        <v>40</v>
      </c>
      <c r="I201" s="9"/>
      <c r="J201" s="7" t="s">
        <v>11</v>
      </c>
      <c r="K201" s="9"/>
      <c r="L201" s="9">
        <f>SUM(L189,L200)</f>
        <v>11150.42</v>
      </c>
    </row>
    <row r="202" spans="2:12" x14ac:dyDescent="0.3">
      <c r="B202" s="8" t="s">
        <v>36</v>
      </c>
      <c r="C202" s="12">
        <v>-5.6</v>
      </c>
      <c r="D202" s="7" t="s">
        <v>11</v>
      </c>
      <c r="E202" s="9">
        <v>90</v>
      </c>
      <c r="F202" s="9">
        <f t="shared" si="5"/>
        <v>-503.99999999999994</v>
      </c>
      <c r="H202" s="1"/>
      <c r="I202" s="1"/>
      <c r="J202" s="1"/>
      <c r="K202" s="1"/>
      <c r="L202" s="1"/>
    </row>
    <row r="203" spans="2:12" x14ac:dyDescent="0.3">
      <c r="B203" s="8" t="s">
        <v>37</v>
      </c>
      <c r="C203" s="9">
        <v>-1</v>
      </c>
      <c r="D203" s="7" t="s">
        <v>11</v>
      </c>
      <c r="E203" s="9">
        <v>293</v>
      </c>
      <c r="F203" s="9">
        <f t="shared" si="5"/>
        <v>-293</v>
      </c>
      <c r="H203" s="2" t="s">
        <v>51</v>
      </c>
      <c r="I203" s="1"/>
      <c r="J203" s="1"/>
      <c r="K203" s="1"/>
      <c r="L203" s="1"/>
    </row>
    <row r="204" spans="2:12" x14ac:dyDescent="0.3">
      <c r="B204" s="8" t="s">
        <v>38</v>
      </c>
      <c r="C204" s="9"/>
      <c r="D204" s="7" t="s">
        <v>11</v>
      </c>
      <c r="E204" s="9"/>
      <c r="F204" s="9">
        <v>-750</v>
      </c>
      <c r="H204" s="1"/>
      <c r="I204" s="1"/>
      <c r="J204" s="1"/>
      <c r="K204" s="1"/>
      <c r="L204" s="1"/>
    </row>
    <row r="205" spans="2:12" x14ac:dyDescent="0.3">
      <c r="B205" s="5" t="s">
        <v>39</v>
      </c>
      <c r="C205" s="6"/>
      <c r="D205" s="7" t="s">
        <v>11</v>
      </c>
      <c r="E205" s="6"/>
      <c r="F205" s="6">
        <f>SUM(F194:F204)</f>
        <v>-5787</v>
      </c>
      <c r="H205" s="2" t="s">
        <v>41</v>
      </c>
      <c r="I205" s="1"/>
      <c r="J205" s="1"/>
      <c r="K205" s="1"/>
      <c r="L205" s="1"/>
    </row>
    <row r="206" spans="2:12" x14ac:dyDescent="0.3">
      <c r="B206" s="8" t="s">
        <v>40</v>
      </c>
      <c r="C206" s="9"/>
      <c r="D206" s="7" t="s">
        <v>11</v>
      </c>
      <c r="E206" s="9"/>
      <c r="F206" s="9">
        <f>SUM(F191,F205)</f>
        <v>7343</v>
      </c>
      <c r="H206" s="1"/>
      <c r="I206" s="1"/>
      <c r="J206" s="1"/>
      <c r="K206" s="1"/>
      <c r="L206" s="1"/>
    </row>
    <row r="207" spans="2:12" x14ac:dyDescent="0.3">
      <c r="B207" s="1"/>
      <c r="C207" s="1"/>
      <c r="D207" s="1"/>
      <c r="E207" s="1"/>
      <c r="F207" s="1"/>
      <c r="H207" s="1" t="s">
        <v>76</v>
      </c>
      <c r="I207" s="1"/>
      <c r="J207" s="1"/>
      <c r="K207" s="1"/>
      <c r="L207" s="1"/>
    </row>
    <row r="208" spans="2:12" x14ac:dyDescent="0.3">
      <c r="B208" s="2" t="s">
        <v>54</v>
      </c>
      <c r="C208" s="1"/>
      <c r="D208" s="1"/>
      <c r="E208" s="1"/>
      <c r="F208" s="1"/>
      <c r="H208" s="2" t="s">
        <v>1</v>
      </c>
      <c r="I208" s="2" t="s">
        <v>2</v>
      </c>
      <c r="J208" s="1"/>
      <c r="K208" s="1"/>
      <c r="L208" s="1"/>
    </row>
    <row r="209" spans="2:12" x14ac:dyDescent="0.3">
      <c r="B209" s="2" t="s">
        <v>49</v>
      </c>
      <c r="C209" s="1"/>
      <c r="D209" s="1"/>
      <c r="E209" s="1"/>
      <c r="F209" s="1"/>
      <c r="H209" s="2" t="s">
        <v>3</v>
      </c>
      <c r="I209" s="2" t="s">
        <v>133</v>
      </c>
      <c r="J209" s="1"/>
      <c r="K209" s="1"/>
      <c r="L209" s="1"/>
    </row>
    <row r="210" spans="2:12" x14ac:dyDescent="0.3">
      <c r="B210" s="2" t="s">
        <v>51</v>
      </c>
      <c r="C210" s="1"/>
      <c r="D210" s="1"/>
      <c r="E210" s="1"/>
      <c r="F210" s="1"/>
      <c r="H210" s="2" t="s">
        <v>4</v>
      </c>
      <c r="I210" s="2" t="s">
        <v>5</v>
      </c>
      <c r="J210" s="1"/>
      <c r="K210" s="1"/>
      <c r="L210" s="1"/>
    </row>
    <row r="211" spans="2:12" x14ac:dyDescent="0.3">
      <c r="B211" s="1"/>
      <c r="C211" s="1"/>
      <c r="D211" s="1"/>
      <c r="E211" s="1"/>
      <c r="F211" s="1"/>
      <c r="H211" s="2" t="s">
        <v>6</v>
      </c>
      <c r="I211" s="2" t="s">
        <v>361</v>
      </c>
      <c r="J211" s="1"/>
      <c r="K211" s="1"/>
      <c r="L211" s="1"/>
    </row>
    <row r="212" spans="2:12" x14ac:dyDescent="0.3">
      <c r="B212" s="2" t="s">
        <v>41</v>
      </c>
      <c r="C212" s="1"/>
      <c r="D212" s="1"/>
      <c r="E212" s="1"/>
      <c r="F212" s="1"/>
      <c r="H212" s="2" t="s">
        <v>7</v>
      </c>
      <c r="I212" s="2" t="s">
        <v>137</v>
      </c>
      <c r="J212" s="1"/>
      <c r="K212" s="1"/>
      <c r="L212" s="1"/>
    </row>
    <row r="213" spans="2:12" x14ac:dyDescent="0.3">
      <c r="B213" s="1"/>
      <c r="C213" s="1"/>
      <c r="D213" s="1"/>
      <c r="E213" s="1"/>
      <c r="F213" s="1"/>
      <c r="H213" s="1"/>
      <c r="I213" s="1"/>
      <c r="J213" s="1"/>
      <c r="K213" s="1"/>
      <c r="L213" s="1"/>
    </row>
    <row r="214" spans="2:12" x14ac:dyDescent="0.3">
      <c r="B214" s="1" t="s">
        <v>55</v>
      </c>
      <c r="C214" s="1"/>
      <c r="D214" s="1"/>
      <c r="E214" s="1"/>
      <c r="F214" s="1"/>
      <c r="H214" s="3" t="s">
        <v>9</v>
      </c>
      <c r="I214" s="4" t="s">
        <v>10</v>
      </c>
      <c r="J214" s="4" t="s">
        <v>11</v>
      </c>
      <c r="K214" s="4" t="s">
        <v>12</v>
      </c>
      <c r="L214" s="4" t="s">
        <v>13</v>
      </c>
    </row>
    <row r="215" spans="2:12" x14ac:dyDescent="0.3">
      <c r="B215" s="2" t="s">
        <v>1</v>
      </c>
      <c r="C215" s="2" t="s">
        <v>2</v>
      </c>
      <c r="D215" s="1"/>
      <c r="E215" s="1"/>
      <c r="F215" s="1"/>
      <c r="H215" s="1"/>
      <c r="I215" s="1"/>
      <c r="J215" s="1"/>
      <c r="K215" s="1"/>
      <c r="L215" s="1"/>
    </row>
    <row r="216" spans="2:12" x14ac:dyDescent="0.3">
      <c r="B216" s="2" t="s">
        <v>3</v>
      </c>
      <c r="C216" s="2" t="s">
        <v>133</v>
      </c>
      <c r="D216" s="1"/>
      <c r="E216" s="1"/>
      <c r="F216" s="1"/>
      <c r="H216" s="2" t="s">
        <v>77</v>
      </c>
      <c r="I216" s="1"/>
      <c r="J216" s="1"/>
      <c r="K216" s="1"/>
      <c r="L216" s="1"/>
    </row>
    <row r="217" spans="2:12" x14ac:dyDescent="0.3">
      <c r="B217" s="2" t="s">
        <v>4</v>
      </c>
      <c r="C217" s="2" t="s">
        <v>5</v>
      </c>
      <c r="D217" s="1"/>
      <c r="E217" s="1"/>
      <c r="F217" s="1"/>
      <c r="H217" s="1"/>
      <c r="I217" s="1"/>
      <c r="J217" s="1"/>
      <c r="K217" s="1"/>
      <c r="L217" s="1"/>
    </row>
    <row r="218" spans="2:12" x14ac:dyDescent="0.3">
      <c r="B218" s="2" t="s">
        <v>6</v>
      </c>
      <c r="C218" s="2" t="s">
        <v>361</v>
      </c>
      <c r="D218" s="1"/>
      <c r="E218" s="1"/>
      <c r="F218" s="1"/>
      <c r="H218" s="2" t="s">
        <v>41</v>
      </c>
      <c r="I218" s="1"/>
      <c r="J218" s="1"/>
      <c r="K218" s="1"/>
      <c r="L218" s="1"/>
    </row>
    <row r="219" spans="2:12" x14ac:dyDescent="0.3">
      <c r="B219" s="2" t="s">
        <v>7</v>
      </c>
      <c r="C219" s="2" t="s">
        <v>8</v>
      </c>
      <c r="D219" s="1"/>
      <c r="E219" s="1"/>
      <c r="F219" s="1"/>
      <c r="H219" s="1"/>
      <c r="I219" s="1"/>
      <c r="J219" s="1"/>
      <c r="K219" s="1"/>
      <c r="L219" s="1"/>
    </row>
    <row r="220" spans="2:12" x14ac:dyDescent="0.3">
      <c r="B220" s="1"/>
      <c r="C220" s="1"/>
      <c r="D220" s="1"/>
      <c r="E220" s="1"/>
      <c r="F220" s="1"/>
      <c r="H220" s="1" t="s">
        <v>78</v>
      </c>
      <c r="I220" s="1"/>
      <c r="J220" s="1"/>
      <c r="K220" s="1"/>
      <c r="L220" s="1"/>
    </row>
    <row r="221" spans="2:12" x14ac:dyDescent="0.3">
      <c r="B221" s="3" t="s">
        <v>9</v>
      </c>
      <c r="C221" s="4" t="s">
        <v>10</v>
      </c>
      <c r="D221" s="4" t="s">
        <v>11</v>
      </c>
      <c r="E221" s="4" t="s">
        <v>12</v>
      </c>
      <c r="F221" s="4" t="s">
        <v>13</v>
      </c>
      <c r="H221" s="2" t="s">
        <v>1</v>
      </c>
      <c r="I221" s="2" t="s">
        <v>2</v>
      </c>
      <c r="J221" s="1"/>
      <c r="K221" s="1"/>
      <c r="L221" s="1"/>
    </row>
    <row r="222" spans="2:12" x14ac:dyDescent="0.3">
      <c r="B222" s="1"/>
      <c r="C222" s="1"/>
      <c r="D222" s="1"/>
      <c r="E222" s="1"/>
      <c r="F222" s="1"/>
      <c r="H222" s="2" t="s">
        <v>3</v>
      </c>
      <c r="I222" s="2" t="s">
        <v>133</v>
      </c>
      <c r="J222" s="1"/>
      <c r="K222" s="1"/>
      <c r="L222" s="1"/>
    </row>
    <row r="223" spans="2:12" x14ac:dyDescent="0.3">
      <c r="B223" s="2" t="s">
        <v>56</v>
      </c>
      <c r="C223" s="1"/>
      <c r="D223" s="1"/>
      <c r="E223" s="1"/>
      <c r="F223" s="1"/>
      <c r="H223" s="2" t="s">
        <v>4</v>
      </c>
      <c r="I223" s="2" t="s">
        <v>5</v>
      </c>
      <c r="J223" s="1"/>
      <c r="K223" s="1"/>
      <c r="L223" s="1"/>
    </row>
    <row r="224" spans="2:12" x14ac:dyDescent="0.3">
      <c r="B224" s="1"/>
      <c r="C224" s="1"/>
      <c r="D224" s="1"/>
      <c r="E224" s="1"/>
      <c r="F224" s="1"/>
      <c r="H224" s="2" t="s">
        <v>6</v>
      </c>
      <c r="I224" s="2" t="s">
        <v>361</v>
      </c>
      <c r="J224" s="1"/>
      <c r="K224" s="1"/>
      <c r="L224" s="1"/>
    </row>
    <row r="225" spans="2:12" x14ac:dyDescent="0.3">
      <c r="B225" s="2" t="s">
        <v>41</v>
      </c>
      <c r="C225" s="1"/>
      <c r="D225" s="1"/>
      <c r="E225" s="1"/>
      <c r="F225" s="1"/>
      <c r="H225" s="2" t="s">
        <v>7</v>
      </c>
      <c r="I225" s="2" t="s">
        <v>137</v>
      </c>
      <c r="J225" s="1"/>
      <c r="K225" s="1"/>
      <c r="L225" s="1"/>
    </row>
    <row r="226" spans="2:12" x14ac:dyDescent="0.3">
      <c r="B226" s="1"/>
      <c r="C226" s="1"/>
      <c r="D226" s="1"/>
      <c r="E226" s="1"/>
      <c r="F226" s="1"/>
      <c r="H226" s="1"/>
      <c r="I226" s="1"/>
      <c r="J226" s="1"/>
      <c r="K226" s="1"/>
      <c r="L226" s="1"/>
    </row>
    <row r="227" spans="2:12" x14ac:dyDescent="0.3">
      <c r="B227" s="1" t="s">
        <v>57</v>
      </c>
      <c r="C227" s="1"/>
      <c r="D227" s="1"/>
      <c r="E227" s="1"/>
      <c r="F227" s="1"/>
      <c r="H227" s="3" t="s">
        <v>9</v>
      </c>
      <c r="I227" s="4" t="s">
        <v>10</v>
      </c>
      <c r="J227" s="4" t="s">
        <v>11</v>
      </c>
      <c r="K227" s="4" t="s">
        <v>12</v>
      </c>
      <c r="L227" s="4" t="s">
        <v>13</v>
      </c>
    </row>
    <row r="228" spans="2:12" x14ac:dyDescent="0.3">
      <c r="B228" s="2" t="s">
        <v>1</v>
      </c>
      <c r="C228" s="2" t="s">
        <v>2</v>
      </c>
      <c r="D228" s="1"/>
      <c r="E228" s="1"/>
      <c r="F228" s="1"/>
      <c r="H228" s="1"/>
      <c r="I228" s="1"/>
      <c r="J228" s="1"/>
      <c r="K228" s="1"/>
      <c r="L228" s="1"/>
    </row>
    <row r="229" spans="2:12" x14ac:dyDescent="0.3">
      <c r="B229" s="2" t="s">
        <v>3</v>
      </c>
      <c r="C229" s="2" t="s">
        <v>133</v>
      </c>
      <c r="D229" s="1"/>
      <c r="E229" s="1"/>
      <c r="F229" s="1"/>
      <c r="H229" s="2" t="s">
        <v>79</v>
      </c>
      <c r="I229" s="1"/>
      <c r="J229" s="1"/>
      <c r="K229" s="1"/>
      <c r="L229" s="1"/>
    </row>
    <row r="230" spans="2:12" x14ac:dyDescent="0.3">
      <c r="B230" s="2" t="s">
        <v>4</v>
      </c>
      <c r="C230" s="2" t="s">
        <v>5</v>
      </c>
      <c r="D230" s="1"/>
      <c r="E230" s="1"/>
      <c r="F230" s="1"/>
      <c r="H230" s="1"/>
      <c r="I230" s="1"/>
      <c r="J230" s="1"/>
      <c r="K230" s="1"/>
      <c r="L230" s="1"/>
    </row>
    <row r="231" spans="2:12" x14ac:dyDescent="0.3">
      <c r="B231" s="2" t="s">
        <v>6</v>
      </c>
      <c r="C231" s="2" t="s">
        <v>361</v>
      </c>
      <c r="D231" s="1"/>
      <c r="E231" s="1"/>
      <c r="F231" s="1"/>
      <c r="H231" s="2" t="s">
        <v>41</v>
      </c>
      <c r="I231" s="1"/>
      <c r="J231" s="1"/>
      <c r="K231" s="1"/>
      <c r="L231" s="1"/>
    </row>
    <row r="232" spans="2:12" x14ac:dyDescent="0.3">
      <c r="B232" s="2" t="s">
        <v>7</v>
      </c>
      <c r="C232" s="2" t="s">
        <v>8</v>
      </c>
      <c r="D232" s="1"/>
      <c r="E232" s="1"/>
      <c r="F232" s="1"/>
      <c r="H232" s="1"/>
      <c r="I232" s="1"/>
      <c r="J232" s="1"/>
      <c r="K232" s="1"/>
      <c r="L232" s="1"/>
    </row>
    <row r="233" spans="2:12" x14ac:dyDescent="0.3">
      <c r="B233" s="1"/>
      <c r="C233" s="1"/>
      <c r="D233" s="1"/>
      <c r="E233" s="1"/>
      <c r="F233" s="1"/>
      <c r="H233" s="1" t="s">
        <v>80</v>
      </c>
      <c r="I233" s="1"/>
      <c r="J233" s="1"/>
      <c r="K233" s="1"/>
      <c r="L233" s="1"/>
    </row>
    <row r="234" spans="2:12" x14ac:dyDescent="0.3">
      <c r="B234" s="3" t="s">
        <v>9</v>
      </c>
      <c r="C234" s="4" t="s">
        <v>10</v>
      </c>
      <c r="D234" s="4" t="s">
        <v>11</v>
      </c>
      <c r="E234" s="4" t="s">
        <v>12</v>
      </c>
      <c r="F234" s="4" t="s">
        <v>13</v>
      </c>
      <c r="H234" s="2" t="s">
        <v>1</v>
      </c>
      <c r="I234" s="2" t="s">
        <v>2</v>
      </c>
      <c r="J234" s="1"/>
      <c r="K234" s="1"/>
      <c r="L234" s="1"/>
    </row>
    <row r="235" spans="2:12" x14ac:dyDescent="0.3">
      <c r="B235" s="1"/>
      <c r="C235" s="1"/>
      <c r="D235" s="1"/>
      <c r="E235" s="1"/>
      <c r="F235" s="1"/>
      <c r="H235" s="2" t="s">
        <v>3</v>
      </c>
      <c r="I235" s="2" t="s">
        <v>133</v>
      </c>
      <c r="J235" s="1"/>
      <c r="K235" s="1"/>
      <c r="L235" s="1"/>
    </row>
    <row r="236" spans="2:12" x14ac:dyDescent="0.3">
      <c r="B236" s="2" t="s">
        <v>58</v>
      </c>
      <c r="C236" s="1"/>
      <c r="D236" s="1"/>
      <c r="E236" s="1"/>
      <c r="F236" s="1"/>
      <c r="H236" s="2" t="s">
        <v>4</v>
      </c>
      <c r="I236" s="2" t="s">
        <v>5</v>
      </c>
      <c r="J236" s="1"/>
      <c r="K236" s="1"/>
      <c r="L236" s="1"/>
    </row>
    <row r="237" spans="2:12" x14ac:dyDescent="0.3">
      <c r="B237" s="1"/>
      <c r="C237" s="1"/>
      <c r="D237" s="1"/>
      <c r="E237" s="1"/>
      <c r="F237" s="1"/>
      <c r="H237" s="2" t="s">
        <v>6</v>
      </c>
      <c r="I237" s="2" t="s">
        <v>361</v>
      </c>
      <c r="J237" s="1"/>
      <c r="K237" s="1"/>
      <c r="L237" s="1"/>
    </row>
    <row r="238" spans="2:12" x14ac:dyDescent="0.3">
      <c r="B238" s="2" t="s">
        <v>41</v>
      </c>
      <c r="C238" s="1"/>
      <c r="D238" s="1"/>
      <c r="E238" s="1"/>
      <c r="F238" s="1"/>
      <c r="H238" s="2" t="s">
        <v>7</v>
      </c>
      <c r="I238" s="2" t="s">
        <v>137</v>
      </c>
      <c r="J238" s="1"/>
      <c r="K238" s="1"/>
      <c r="L238" s="1"/>
    </row>
    <row r="239" spans="2:12" x14ac:dyDescent="0.3">
      <c r="B239" s="1"/>
      <c r="C239" s="1"/>
      <c r="D239" s="1"/>
      <c r="E239" s="1"/>
      <c r="F239" s="1"/>
      <c r="H239" s="1"/>
      <c r="I239" s="1"/>
      <c r="J239" s="1"/>
      <c r="K239" s="1"/>
      <c r="L239" s="1"/>
    </row>
    <row r="240" spans="2:12" x14ac:dyDescent="0.3">
      <c r="B240" s="1" t="s">
        <v>59</v>
      </c>
      <c r="C240" s="1"/>
      <c r="D240" s="1"/>
      <c r="E240" s="1"/>
      <c r="F240" s="1"/>
      <c r="H240" s="3" t="s">
        <v>9</v>
      </c>
      <c r="I240" s="4" t="s">
        <v>10</v>
      </c>
      <c r="J240" s="4" t="s">
        <v>11</v>
      </c>
      <c r="K240" s="4" t="s">
        <v>12</v>
      </c>
      <c r="L240" s="4" t="s">
        <v>13</v>
      </c>
    </row>
    <row r="241" spans="2:12" x14ac:dyDescent="0.3">
      <c r="B241" s="2" t="s">
        <v>1</v>
      </c>
      <c r="C241" s="2" t="s">
        <v>2</v>
      </c>
      <c r="D241" s="1"/>
      <c r="E241" s="1"/>
      <c r="F241" s="1"/>
      <c r="H241" s="1"/>
      <c r="I241" s="1"/>
      <c r="J241" s="1"/>
      <c r="K241" s="1"/>
      <c r="L241" s="1"/>
    </row>
    <row r="242" spans="2:12" x14ac:dyDescent="0.3">
      <c r="B242" s="2" t="s">
        <v>3</v>
      </c>
      <c r="C242" s="2" t="s">
        <v>133</v>
      </c>
      <c r="D242" s="1"/>
      <c r="E242" s="1"/>
      <c r="F242" s="1"/>
      <c r="H242" s="2" t="s">
        <v>81</v>
      </c>
      <c r="I242" s="1"/>
      <c r="J242" s="1"/>
      <c r="K242" s="1"/>
      <c r="L242" s="1"/>
    </row>
    <row r="243" spans="2:12" x14ac:dyDescent="0.3">
      <c r="B243" s="2" t="s">
        <v>4</v>
      </c>
      <c r="C243" s="2" t="s">
        <v>5</v>
      </c>
      <c r="D243" s="1"/>
      <c r="E243" s="1"/>
      <c r="F243" s="1"/>
      <c r="H243" s="1"/>
      <c r="I243" s="1"/>
      <c r="J243" s="1"/>
      <c r="K243" s="1"/>
      <c r="L243" s="1"/>
    </row>
    <row r="244" spans="2:12" x14ac:dyDescent="0.3">
      <c r="B244" s="2" t="s">
        <v>6</v>
      </c>
      <c r="C244" s="2" t="s">
        <v>361</v>
      </c>
      <c r="D244" s="1"/>
      <c r="E244" s="1"/>
      <c r="F244" s="1"/>
      <c r="H244" s="2" t="s">
        <v>41</v>
      </c>
      <c r="I244" s="1"/>
      <c r="J244" s="1"/>
      <c r="K244" s="1"/>
      <c r="L244" s="1"/>
    </row>
    <row r="245" spans="2:12" x14ac:dyDescent="0.3">
      <c r="B245" s="2" t="s">
        <v>7</v>
      </c>
      <c r="C245" s="2" t="s">
        <v>8</v>
      </c>
      <c r="D245" s="1"/>
      <c r="E245" s="1"/>
      <c r="F245" s="1"/>
      <c r="H245" s="1"/>
      <c r="I245" s="1"/>
      <c r="J245" s="1"/>
      <c r="K245" s="1"/>
      <c r="L245" s="1"/>
    </row>
    <row r="246" spans="2:12" x14ac:dyDescent="0.3">
      <c r="B246" s="1"/>
      <c r="C246" s="1"/>
      <c r="D246" s="1"/>
      <c r="E246" s="1"/>
      <c r="F246" s="1"/>
      <c r="H246" s="1" t="s">
        <v>82</v>
      </c>
      <c r="I246" s="1"/>
      <c r="J246" s="1"/>
      <c r="K246" s="1"/>
      <c r="L246" s="1"/>
    </row>
    <row r="247" spans="2:12" x14ac:dyDescent="0.3">
      <c r="B247" s="3" t="s">
        <v>9</v>
      </c>
      <c r="C247" s="4" t="s">
        <v>10</v>
      </c>
      <c r="D247" s="4" t="s">
        <v>11</v>
      </c>
      <c r="E247" s="4" t="s">
        <v>12</v>
      </c>
      <c r="F247" s="4" t="s">
        <v>13</v>
      </c>
      <c r="H247" s="2" t="s">
        <v>1</v>
      </c>
      <c r="I247" s="2" t="s">
        <v>2</v>
      </c>
      <c r="J247" s="1"/>
      <c r="K247" s="1"/>
      <c r="L247" s="1"/>
    </row>
    <row r="248" spans="2:12" x14ac:dyDescent="0.3">
      <c r="B248" s="5" t="s">
        <v>14</v>
      </c>
      <c r="C248" s="6"/>
      <c r="D248" s="7" t="s">
        <v>11</v>
      </c>
      <c r="E248" s="6"/>
      <c r="F248" s="6"/>
      <c r="H248" s="2" t="s">
        <v>3</v>
      </c>
      <c r="I248" s="2" t="s">
        <v>133</v>
      </c>
      <c r="J248" s="1"/>
      <c r="K248" s="1"/>
      <c r="L248" s="1"/>
    </row>
    <row r="249" spans="2:12" x14ac:dyDescent="0.3">
      <c r="B249" s="8" t="s">
        <v>46</v>
      </c>
      <c r="C249" s="9">
        <v>5700</v>
      </c>
      <c r="D249" s="7" t="s">
        <v>16</v>
      </c>
      <c r="E249" s="10">
        <f>Intro_input!$J$28</f>
        <v>1.85</v>
      </c>
      <c r="F249" s="9">
        <f>C249*E249</f>
        <v>10545</v>
      </c>
      <c r="H249" s="2" t="s">
        <v>4</v>
      </c>
      <c r="I249" s="2" t="s">
        <v>5</v>
      </c>
      <c r="J249" s="1"/>
      <c r="K249" s="1"/>
      <c r="L249" s="1"/>
    </row>
    <row r="250" spans="2:12" x14ac:dyDescent="0.3">
      <c r="B250" s="8" t="s">
        <v>17</v>
      </c>
      <c r="C250" s="9">
        <v>3800</v>
      </c>
      <c r="D250" s="7" t="s">
        <v>16</v>
      </c>
      <c r="E250" s="15">
        <f>Intro_input!$J$23</f>
        <v>0.85</v>
      </c>
      <c r="F250" s="9">
        <f>C250*E250</f>
        <v>3230</v>
      </c>
      <c r="H250" s="2" t="s">
        <v>6</v>
      </c>
      <c r="I250" s="2" t="s">
        <v>361</v>
      </c>
      <c r="J250" s="1"/>
      <c r="K250" s="1"/>
      <c r="L250" s="1"/>
    </row>
    <row r="251" spans="2:12" x14ac:dyDescent="0.3">
      <c r="B251" s="8" t="s">
        <v>18</v>
      </c>
      <c r="C251" s="9"/>
      <c r="D251" s="7" t="s">
        <v>19</v>
      </c>
      <c r="E251" s="9"/>
      <c r="F251" s="9">
        <v>870</v>
      </c>
      <c r="H251" s="2" t="s">
        <v>7</v>
      </c>
      <c r="I251" s="2" t="s">
        <v>137</v>
      </c>
      <c r="J251" s="1"/>
      <c r="K251" s="1"/>
      <c r="L251" s="1"/>
    </row>
    <row r="252" spans="2:12" x14ac:dyDescent="0.3">
      <c r="B252" s="5" t="s">
        <v>20</v>
      </c>
      <c r="C252" s="6"/>
      <c r="D252" s="7" t="s">
        <v>11</v>
      </c>
      <c r="E252" s="6"/>
      <c r="F252" s="6">
        <f>SUM(F249:F251)</f>
        <v>14645</v>
      </c>
      <c r="H252" s="1"/>
      <c r="I252" s="1"/>
      <c r="J252" s="1"/>
      <c r="K252" s="1"/>
      <c r="L252" s="1"/>
    </row>
    <row r="253" spans="2:12" x14ac:dyDescent="0.3">
      <c r="B253" s="8" t="s">
        <v>11</v>
      </c>
      <c r="C253" s="9"/>
      <c r="D253" s="7" t="s">
        <v>11</v>
      </c>
      <c r="E253" s="9"/>
      <c r="F253" s="9"/>
      <c r="H253" s="3" t="s">
        <v>9</v>
      </c>
      <c r="I253" s="4" t="s">
        <v>10</v>
      </c>
      <c r="J253" s="4" t="s">
        <v>11</v>
      </c>
      <c r="K253" s="4" t="s">
        <v>12</v>
      </c>
      <c r="L253" s="4" t="s">
        <v>13</v>
      </c>
    </row>
    <row r="254" spans="2:12" x14ac:dyDescent="0.3">
      <c r="B254" s="5" t="s">
        <v>21</v>
      </c>
      <c r="C254" s="6"/>
      <c r="D254" s="7" t="s">
        <v>11</v>
      </c>
      <c r="E254" s="6"/>
      <c r="F254" s="6"/>
      <c r="H254" s="5" t="s">
        <v>14</v>
      </c>
      <c r="I254" s="6"/>
      <c r="J254" s="7" t="s">
        <v>11</v>
      </c>
      <c r="K254" s="6"/>
      <c r="L254" s="6"/>
    </row>
    <row r="255" spans="2:12" x14ac:dyDescent="0.3">
      <c r="B255" s="8" t="s">
        <v>22</v>
      </c>
      <c r="C255" s="9">
        <v>-100</v>
      </c>
      <c r="D255" s="7" t="s">
        <v>16</v>
      </c>
      <c r="E255" s="10">
        <v>5.85</v>
      </c>
      <c r="F255" s="9">
        <f>C255*E255</f>
        <v>-585</v>
      </c>
      <c r="H255" s="8" t="s">
        <v>67</v>
      </c>
      <c r="I255" s="9">
        <v>250</v>
      </c>
      <c r="J255" s="7" t="s">
        <v>16</v>
      </c>
      <c r="K255" s="10">
        <f>Intro_input!J35</f>
        <v>45</v>
      </c>
      <c r="L255" s="9">
        <f>I255*K255</f>
        <v>11250</v>
      </c>
    </row>
    <row r="256" spans="2:12" x14ac:dyDescent="0.3">
      <c r="B256" s="8" t="s">
        <v>23</v>
      </c>
      <c r="C256" s="9">
        <v>-20</v>
      </c>
      <c r="D256" s="7" t="s">
        <v>24</v>
      </c>
      <c r="E256" s="10"/>
      <c r="F256" s="9"/>
      <c r="H256" s="8" t="s">
        <v>18</v>
      </c>
      <c r="I256" s="9"/>
      <c r="J256" s="7" t="s">
        <v>19</v>
      </c>
      <c r="K256" s="9"/>
      <c r="L256" s="9">
        <v>870</v>
      </c>
    </row>
    <row r="257" spans="2:12" x14ac:dyDescent="0.3">
      <c r="B257" s="5" t="s">
        <v>25</v>
      </c>
      <c r="C257" s="6"/>
      <c r="D257" s="7" t="s">
        <v>11</v>
      </c>
      <c r="E257" s="6"/>
      <c r="F257" s="6">
        <f>SUM(F254:F256)</f>
        <v>-585</v>
      </c>
      <c r="H257" s="5" t="s">
        <v>20</v>
      </c>
      <c r="I257" s="6"/>
      <c r="J257" s="7" t="s">
        <v>11</v>
      </c>
      <c r="K257" s="6"/>
      <c r="L257" s="6">
        <f>SUM(L255:L256)</f>
        <v>12120</v>
      </c>
    </row>
    <row r="258" spans="2:12" x14ac:dyDescent="0.3">
      <c r="B258" s="5" t="s">
        <v>26</v>
      </c>
      <c r="C258" s="6"/>
      <c r="D258" s="7" t="s">
        <v>11</v>
      </c>
      <c r="E258" s="6"/>
      <c r="F258" s="6">
        <f>SUM(F252,F257)</f>
        <v>14060</v>
      </c>
      <c r="H258" s="8" t="s">
        <v>11</v>
      </c>
      <c r="I258" s="9"/>
      <c r="J258" s="7" t="s">
        <v>11</v>
      </c>
      <c r="K258" s="9"/>
      <c r="L258" s="9"/>
    </row>
    <row r="259" spans="2:12" x14ac:dyDescent="0.3">
      <c r="B259" s="8" t="s">
        <v>11</v>
      </c>
      <c r="C259" s="9"/>
      <c r="D259" s="7" t="s">
        <v>11</v>
      </c>
      <c r="E259" s="9"/>
      <c r="F259" s="9"/>
      <c r="H259" s="5" t="s">
        <v>21</v>
      </c>
      <c r="I259" s="6"/>
      <c r="J259" s="7" t="s">
        <v>11</v>
      </c>
      <c r="K259" s="6"/>
      <c r="L259" s="6"/>
    </row>
    <row r="260" spans="2:12" x14ac:dyDescent="0.3">
      <c r="B260" s="5" t="s">
        <v>27</v>
      </c>
      <c r="C260" s="6"/>
      <c r="D260" s="7" t="s">
        <v>11</v>
      </c>
      <c r="E260" s="6"/>
      <c r="F260" s="6"/>
      <c r="H260" s="8" t="s">
        <v>22</v>
      </c>
      <c r="I260" s="9">
        <v>-3</v>
      </c>
      <c r="J260" s="7" t="s">
        <v>16</v>
      </c>
      <c r="K260" s="10">
        <v>190</v>
      </c>
      <c r="L260" s="9">
        <f>I260*K260</f>
        <v>-570</v>
      </c>
    </row>
    <row r="261" spans="2:12" x14ac:dyDescent="0.3">
      <c r="B261" s="8" t="s">
        <v>28</v>
      </c>
      <c r="C261" s="9">
        <v>-1</v>
      </c>
      <c r="D261" s="7" t="s">
        <v>11</v>
      </c>
      <c r="E261" s="9">
        <v>725</v>
      </c>
      <c r="F261" s="9">
        <f t="shared" ref="F261:F270" si="6">C261*E261</f>
        <v>-725</v>
      </c>
      <c r="H261" s="8" t="s">
        <v>134</v>
      </c>
      <c r="I261" s="9">
        <v>-2</v>
      </c>
      <c r="J261" s="7" t="s">
        <v>71</v>
      </c>
      <c r="K261" s="10">
        <v>600</v>
      </c>
      <c r="L261" s="9">
        <f>I261*K261</f>
        <v>-1200</v>
      </c>
    </row>
    <row r="262" spans="2:12" x14ac:dyDescent="0.3">
      <c r="B262" s="8" t="s">
        <v>29</v>
      </c>
      <c r="C262" s="9">
        <v>-3</v>
      </c>
      <c r="D262" s="7" t="s">
        <v>11</v>
      </c>
      <c r="E262" s="9">
        <v>225</v>
      </c>
      <c r="F262" s="9">
        <f t="shared" si="6"/>
        <v>-675</v>
      </c>
      <c r="H262" s="8" t="s">
        <v>70</v>
      </c>
      <c r="I262" s="9">
        <v>-290</v>
      </c>
      <c r="J262" s="7" t="s">
        <v>71</v>
      </c>
      <c r="K262" s="10">
        <v>0.6</v>
      </c>
      <c r="L262" s="9">
        <f>I262*K262</f>
        <v>-174</v>
      </c>
    </row>
    <row r="263" spans="2:12" x14ac:dyDescent="0.3">
      <c r="B263" s="8" t="s">
        <v>30</v>
      </c>
      <c r="C263" s="9">
        <v>-20</v>
      </c>
      <c r="D263" s="7" t="s">
        <v>11</v>
      </c>
      <c r="E263" s="9">
        <v>20</v>
      </c>
      <c r="F263" s="9">
        <f t="shared" si="6"/>
        <v>-400</v>
      </c>
      <c r="H263" s="5" t="s">
        <v>25</v>
      </c>
      <c r="I263" s="6"/>
      <c r="J263" s="7" t="s">
        <v>11</v>
      </c>
      <c r="K263" s="6"/>
      <c r="L263" s="6">
        <f>SUM(L260:L262)</f>
        <v>-1944</v>
      </c>
    </row>
    <row r="264" spans="2:12" x14ac:dyDescent="0.3">
      <c r="B264" s="8" t="s">
        <v>31</v>
      </c>
      <c r="C264" s="9">
        <v>-1</v>
      </c>
      <c r="D264" s="7" t="s">
        <v>11</v>
      </c>
      <c r="E264" s="9">
        <v>400</v>
      </c>
      <c r="F264" s="9">
        <f t="shared" si="6"/>
        <v>-400</v>
      </c>
      <c r="H264" s="5" t="s">
        <v>72</v>
      </c>
      <c r="I264" s="6"/>
      <c r="J264" s="7" t="s">
        <v>11</v>
      </c>
      <c r="K264" s="6"/>
      <c r="L264" s="6">
        <f>SUM(L257,L263)</f>
        <v>10176</v>
      </c>
    </row>
    <row r="265" spans="2:12" x14ac:dyDescent="0.3">
      <c r="B265" s="8" t="s">
        <v>32</v>
      </c>
      <c r="C265" s="9">
        <v>-1</v>
      </c>
      <c r="D265" s="7" t="s">
        <v>11</v>
      </c>
      <c r="E265" s="9">
        <v>140</v>
      </c>
      <c r="F265" s="9">
        <f t="shared" si="6"/>
        <v>-140</v>
      </c>
      <c r="H265" s="8" t="s">
        <v>11</v>
      </c>
      <c r="I265" s="9"/>
      <c r="J265" s="7" t="s">
        <v>11</v>
      </c>
      <c r="K265" s="9"/>
      <c r="L265" s="9"/>
    </row>
    <row r="266" spans="2:12" x14ac:dyDescent="0.3">
      <c r="B266" s="8" t="s">
        <v>33</v>
      </c>
      <c r="C266" s="9">
        <v>-1</v>
      </c>
      <c r="D266" s="7" t="s">
        <v>11</v>
      </c>
      <c r="E266" s="9">
        <v>1000</v>
      </c>
      <c r="F266" s="9">
        <f t="shared" si="6"/>
        <v>-1000</v>
      </c>
      <c r="H266" s="5" t="s">
        <v>27</v>
      </c>
      <c r="I266" s="6"/>
      <c r="J266" s="7" t="s">
        <v>11</v>
      </c>
      <c r="K266" s="6"/>
      <c r="L266" s="6"/>
    </row>
    <row r="267" spans="2:12" x14ac:dyDescent="0.3">
      <c r="B267" s="8" t="s">
        <v>34</v>
      </c>
      <c r="C267" s="9">
        <v>-1</v>
      </c>
      <c r="D267" s="7" t="s">
        <v>11</v>
      </c>
      <c r="E267" s="9">
        <v>455</v>
      </c>
      <c r="F267" s="9">
        <f t="shared" si="6"/>
        <v>-455</v>
      </c>
      <c r="H267" s="8" t="s">
        <v>28</v>
      </c>
      <c r="I267" s="10">
        <v>-0.33</v>
      </c>
      <c r="J267" s="7" t="s">
        <v>11</v>
      </c>
      <c r="K267" s="9">
        <v>725</v>
      </c>
      <c r="L267" s="9">
        <f t="shared" ref="L267:L275" si="7">I267*K267</f>
        <v>-239.25</v>
      </c>
    </row>
    <row r="268" spans="2:12" x14ac:dyDescent="0.3">
      <c r="B268" s="8" t="s">
        <v>35</v>
      </c>
      <c r="C268" s="9">
        <v>-5700</v>
      </c>
      <c r="D268" s="7" t="s">
        <v>11</v>
      </c>
      <c r="E268" s="11">
        <v>0.11</v>
      </c>
      <c r="F268" s="9">
        <f t="shared" si="6"/>
        <v>-627</v>
      </c>
      <c r="H268" s="8" t="s">
        <v>135</v>
      </c>
      <c r="I268" s="10">
        <v>-0.33</v>
      </c>
      <c r="J268" s="7" t="s">
        <v>11</v>
      </c>
      <c r="K268" s="9">
        <v>200</v>
      </c>
      <c r="L268" s="9">
        <f t="shared" si="7"/>
        <v>-66</v>
      </c>
    </row>
    <row r="269" spans="2:12" x14ac:dyDescent="0.3">
      <c r="B269" s="8" t="s">
        <v>36</v>
      </c>
      <c r="C269" s="12">
        <v>-7.6</v>
      </c>
      <c r="D269" s="7" t="s">
        <v>11</v>
      </c>
      <c r="E269" s="9">
        <v>90</v>
      </c>
      <c r="F269" s="9">
        <f t="shared" si="6"/>
        <v>-684</v>
      </c>
      <c r="H269" s="8" t="s">
        <v>73</v>
      </c>
      <c r="I269" s="10">
        <v>-0.5</v>
      </c>
      <c r="J269" s="7" t="s">
        <v>11</v>
      </c>
      <c r="K269" s="9">
        <v>400</v>
      </c>
      <c r="L269" s="9">
        <f t="shared" si="7"/>
        <v>-200</v>
      </c>
    </row>
    <row r="270" spans="2:12" x14ac:dyDescent="0.3">
      <c r="B270" s="8" t="s">
        <v>37</v>
      </c>
      <c r="C270" s="9">
        <v>-1</v>
      </c>
      <c r="D270" s="7" t="s">
        <v>11</v>
      </c>
      <c r="E270" s="9">
        <v>315</v>
      </c>
      <c r="F270" s="9">
        <f t="shared" si="6"/>
        <v>-315</v>
      </c>
      <c r="H270" s="8" t="s">
        <v>91</v>
      </c>
      <c r="I270" s="10">
        <v>-0.5</v>
      </c>
      <c r="J270" s="7" t="s">
        <v>11</v>
      </c>
      <c r="K270" s="9">
        <v>165</v>
      </c>
      <c r="L270" s="9">
        <f t="shared" si="7"/>
        <v>-82.5</v>
      </c>
    </row>
    <row r="271" spans="2:12" x14ac:dyDescent="0.3">
      <c r="B271" s="8" t="s">
        <v>38</v>
      </c>
      <c r="C271" s="9"/>
      <c r="D271" s="7" t="s">
        <v>11</v>
      </c>
      <c r="E271" s="9"/>
      <c r="F271" s="9">
        <v>-750</v>
      </c>
      <c r="H271" s="8" t="s">
        <v>93</v>
      </c>
      <c r="I271" s="9">
        <v>-1</v>
      </c>
      <c r="J271" s="7" t="s">
        <v>11</v>
      </c>
      <c r="K271" s="9">
        <v>283</v>
      </c>
      <c r="L271" s="9">
        <f t="shared" si="7"/>
        <v>-283</v>
      </c>
    </row>
    <row r="272" spans="2:12" x14ac:dyDescent="0.3">
      <c r="B272" s="5" t="s">
        <v>39</v>
      </c>
      <c r="C272" s="6"/>
      <c r="D272" s="7" t="s">
        <v>11</v>
      </c>
      <c r="E272" s="6"/>
      <c r="F272" s="6">
        <f>SUM(F261:F271)</f>
        <v>-6171</v>
      </c>
      <c r="H272" s="8" t="s">
        <v>33</v>
      </c>
      <c r="I272" s="9">
        <v>-1</v>
      </c>
      <c r="J272" s="7" t="s">
        <v>11</v>
      </c>
      <c r="K272" s="9">
        <v>867</v>
      </c>
      <c r="L272" s="9">
        <f t="shared" si="7"/>
        <v>-867</v>
      </c>
    </row>
    <row r="273" spans="2:12" x14ac:dyDescent="0.3">
      <c r="B273" s="8" t="s">
        <v>40</v>
      </c>
      <c r="C273" s="9"/>
      <c r="D273" s="7" t="s">
        <v>11</v>
      </c>
      <c r="E273" s="9"/>
      <c r="F273" s="9">
        <f>SUM(F258,F272)</f>
        <v>7889</v>
      </c>
      <c r="H273" s="8" t="s">
        <v>74</v>
      </c>
      <c r="I273" s="9">
        <v>-1</v>
      </c>
      <c r="J273" s="7" t="s">
        <v>11</v>
      </c>
      <c r="K273" s="9">
        <v>250</v>
      </c>
      <c r="L273" s="9">
        <f t="shared" si="7"/>
        <v>-250</v>
      </c>
    </row>
    <row r="274" spans="2:12" x14ac:dyDescent="0.3">
      <c r="B274" s="1"/>
      <c r="C274" s="1"/>
      <c r="D274" s="1"/>
      <c r="E274" s="1"/>
      <c r="F274" s="1"/>
      <c r="H274" s="8" t="s">
        <v>75</v>
      </c>
      <c r="I274" s="9">
        <v>-350</v>
      </c>
      <c r="J274" s="7" t="s">
        <v>11</v>
      </c>
      <c r="K274" s="10">
        <v>0.3</v>
      </c>
      <c r="L274" s="9">
        <f t="shared" si="7"/>
        <v>-105</v>
      </c>
    </row>
    <row r="275" spans="2:12" x14ac:dyDescent="0.3">
      <c r="B275" s="2" t="s">
        <v>54</v>
      </c>
      <c r="C275" s="1"/>
      <c r="D275" s="1"/>
      <c r="E275" s="1"/>
      <c r="F275" s="1"/>
      <c r="H275" s="8" t="s">
        <v>36</v>
      </c>
      <c r="I275" s="12">
        <v>-1</v>
      </c>
      <c r="J275" s="7" t="s">
        <v>11</v>
      </c>
      <c r="K275" s="9">
        <v>75</v>
      </c>
      <c r="L275" s="9">
        <f t="shared" si="7"/>
        <v>-75</v>
      </c>
    </row>
    <row r="276" spans="2:12" x14ac:dyDescent="0.3">
      <c r="B276" s="2" t="s">
        <v>49</v>
      </c>
      <c r="C276" s="1"/>
      <c r="D276" s="1"/>
      <c r="E276" s="1"/>
      <c r="F276" s="1"/>
      <c r="H276" s="8" t="s">
        <v>38</v>
      </c>
      <c r="I276" s="9"/>
      <c r="J276" s="7" t="s">
        <v>11</v>
      </c>
      <c r="K276" s="9"/>
      <c r="L276" s="9">
        <v>-750</v>
      </c>
    </row>
    <row r="277" spans="2:12" x14ac:dyDescent="0.3">
      <c r="B277" s="2" t="s">
        <v>51</v>
      </c>
      <c r="C277" s="1"/>
      <c r="D277" s="1"/>
      <c r="E277" s="1"/>
      <c r="F277" s="1"/>
      <c r="H277" s="5" t="s">
        <v>39</v>
      </c>
      <c r="I277" s="6"/>
      <c r="J277" s="7" t="s">
        <v>11</v>
      </c>
      <c r="K277" s="6"/>
      <c r="L277" s="6">
        <f>SUM(L267:L276)</f>
        <v>-2917.75</v>
      </c>
    </row>
    <row r="278" spans="2:12" x14ac:dyDescent="0.3">
      <c r="B278" s="1"/>
      <c r="C278" s="1"/>
      <c r="D278" s="1"/>
      <c r="E278" s="1"/>
      <c r="F278" s="1"/>
      <c r="H278" s="8" t="s">
        <v>40</v>
      </c>
      <c r="I278" s="9"/>
      <c r="J278" s="7" t="s">
        <v>11</v>
      </c>
      <c r="K278" s="9"/>
      <c r="L278" s="9">
        <f>SUM(L264,L277)</f>
        <v>7258.25</v>
      </c>
    </row>
    <row r="279" spans="2:12" x14ac:dyDescent="0.3">
      <c r="B279" s="2" t="s">
        <v>41</v>
      </c>
      <c r="C279" s="1"/>
      <c r="D279" s="1"/>
      <c r="E279" s="1"/>
      <c r="F279" s="1"/>
      <c r="H279" s="1"/>
      <c r="I279" s="1"/>
      <c r="J279" s="1"/>
      <c r="K279" s="1"/>
      <c r="L279" s="1"/>
    </row>
    <row r="280" spans="2:12" x14ac:dyDescent="0.3">
      <c r="B280" s="1"/>
      <c r="C280" s="1"/>
      <c r="D280" s="1"/>
      <c r="E280" s="1"/>
      <c r="F280" s="1"/>
      <c r="H280" s="2" t="s">
        <v>353</v>
      </c>
      <c r="I280" s="1"/>
      <c r="J280" s="1"/>
      <c r="K280" s="1"/>
      <c r="L280" s="1"/>
    </row>
    <row r="281" spans="2:12" x14ac:dyDescent="0.3">
      <c r="B281" s="1" t="s">
        <v>60</v>
      </c>
      <c r="C281" s="1"/>
      <c r="D281" s="1"/>
      <c r="E281" s="1"/>
      <c r="F281" s="1"/>
      <c r="H281" s="1"/>
      <c r="I281" s="1"/>
      <c r="J281" s="1"/>
      <c r="K281" s="1"/>
      <c r="L281" s="1"/>
    </row>
    <row r="282" spans="2:12" x14ac:dyDescent="0.3">
      <c r="B282" s="2" t="s">
        <v>1</v>
      </c>
      <c r="C282" s="2" t="s">
        <v>2</v>
      </c>
      <c r="D282" s="1"/>
      <c r="E282" s="1"/>
      <c r="F282" s="1"/>
      <c r="H282" s="2" t="s">
        <v>41</v>
      </c>
      <c r="I282" s="1"/>
      <c r="J282" s="1"/>
      <c r="K282" s="1"/>
      <c r="L282" s="1"/>
    </row>
    <row r="283" spans="2:12" x14ac:dyDescent="0.3">
      <c r="B283" s="2" t="s">
        <v>3</v>
      </c>
      <c r="C283" s="2" t="s">
        <v>133</v>
      </c>
      <c r="D283" s="1"/>
      <c r="E283" s="1"/>
      <c r="F283" s="1"/>
      <c r="H283" s="1"/>
      <c r="I283" s="1"/>
      <c r="J283" s="1"/>
      <c r="K283" s="1"/>
      <c r="L283" s="1"/>
    </row>
    <row r="284" spans="2:12" x14ac:dyDescent="0.3">
      <c r="B284" s="2" t="s">
        <v>4</v>
      </c>
      <c r="C284" s="2" t="s">
        <v>5</v>
      </c>
      <c r="D284" s="1"/>
      <c r="E284" s="1"/>
      <c r="F284" s="1"/>
      <c r="H284" s="1" t="s">
        <v>84</v>
      </c>
      <c r="I284" s="1"/>
      <c r="J284" s="1"/>
      <c r="K284" s="1"/>
      <c r="L284" s="1"/>
    </row>
    <row r="285" spans="2:12" x14ac:dyDescent="0.3">
      <c r="B285" s="2" t="s">
        <v>6</v>
      </c>
      <c r="C285" s="2" t="s">
        <v>361</v>
      </c>
      <c r="D285" s="1"/>
      <c r="E285" s="1"/>
      <c r="F285" s="1"/>
      <c r="H285" s="2" t="s">
        <v>1</v>
      </c>
      <c r="I285" s="2" t="s">
        <v>2</v>
      </c>
      <c r="J285" s="1"/>
      <c r="K285" s="1"/>
      <c r="L285" s="1"/>
    </row>
    <row r="286" spans="2:12" x14ac:dyDescent="0.3">
      <c r="B286" s="2" t="s">
        <v>7</v>
      </c>
      <c r="C286" s="2" t="s">
        <v>8</v>
      </c>
      <c r="D286" s="1"/>
      <c r="E286" s="1"/>
      <c r="F286" s="1"/>
      <c r="H286" s="2" t="s">
        <v>3</v>
      </c>
      <c r="I286" s="2" t="s">
        <v>133</v>
      </c>
      <c r="J286" s="1"/>
      <c r="K286" s="1"/>
      <c r="L286" s="1"/>
    </row>
    <row r="287" spans="2:12" x14ac:dyDescent="0.3">
      <c r="B287" s="1"/>
      <c r="C287" s="1"/>
      <c r="D287" s="1"/>
      <c r="E287" s="1"/>
      <c r="F287" s="1"/>
      <c r="H287" s="2" t="s">
        <v>4</v>
      </c>
      <c r="I287" s="2" t="s">
        <v>5</v>
      </c>
      <c r="J287" s="1"/>
      <c r="K287" s="1"/>
      <c r="L287" s="1"/>
    </row>
    <row r="288" spans="2:12" x14ac:dyDescent="0.3">
      <c r="B288" s="3" t="s">
        <v>9</v>
      </c>
      <c r="C288" s="4" t="s">
        <v>10</v>
      </c>
      <c r="D288" s="4" t="s">
        <v>11</v>
      </c>
      <c r="E288" s="4" t="s">
        <v>12</v>
      </c>
      <c r="F288" s="4" t="s">
        <v>13</v>
      </c>
      <c r="H288" s="2" t="s">
        <v>6</v>
      </c>
      <c r="I288" s="2" t="s">
        <v>361</v>
      </c>
      <c r="J288" s="1"/>
      <c r="K288" s="1"/>
      <c r="L288" s="1"/>
    </row>
    <row r="289" spans="2:12" x14ac:dyDescent="0.3">
      <c r="B289" s="5" t="s">
        <v>14</v>
      </c>
      <c r="C289" s="6"/>
      <c r="D289" s="7" t="s">
        <v>11</v>
      </c>
      <c r="E289" s="6"/>
      <c r="F289" s="6"/>
      <c r="H289" s="2" t="s">
        <v>7</v>
      </c>
      <c r="I289" s="2" t="s">
        <v>137</v>
      </c>
      <c r="J289" s="1"/>
      <c r="K289" s="1"/>
      <c r="L289" s="1"/>
    </row>
    <row r="290" spans="2:12" x14ac:dyDescent="0.3">
      <c r="B290" s="8" t="s">
        <v>46</v>
      </c>
      <c r="C290" s="9">
        <v>5800</v>
      </c>
      <c r="D290" s="7" t="s">
        <v>16</v>
      </c>
      <c r="E290" s="10">
        <f>Intro_input!$J$28</f>
        <v>1.85</v>
      </c>
      <c r="F290" s="9">
        <f>C290*E290</f>
        <v>10730</v>
      </c>
      <c r="H290" s="1"/>
      <c r="I290" s="1"/>
      <c r="J290" s="1"/>
      <c r="K290" s="1"/>
      <c r="L290" s="1"/>
    </row>
    <row r="291" spans="2:12" x14ac:dyDescent="0.3">
      <c r="B291" s="8" t="s">
        <v>17</v>
      </c>
      <c r="C291" s="9">
        <v>3800</v>
      </c>
      <c r="D291" s="7" t="s">
        <v>16</v>
      </c>
      <c r="E291" s="15">
        <f>Intro_input!$J$23</f>
        <v>0.85</v>
      </c>
      <c r="F291" s="9">
        <f>C291*E291</f>
        <v>3230</v>
      </c>
      <c r="H291" s="3" t="s">
        <v>9</v>
      </c>
      <c r="I291" s="4" t="s">
        <v>10</v>
      </c>
      <c r="J291" s="4" t="s">
        <v>11</v>
      </c>
      <c r="K291" s="4" t="s">
        <v>12</v>
      </c>
      <c r="L291" s="4" t="s">
        <v>13</v>
      </c>
    </row>
    <row r="292" spans="2:12" x14ac:dyDescent="0.3">
      <c r="B292" s="8" t="s">
        <v>18</v>
      </c>
      <c r="C292" s="9"/>
      <c r="D292" s="7" t="s">
        <v>19</v>
      </c>
      <c r="E292" s="9"/>
      <c r="F292" s="9">
        <v>870</v>
      </c>
      <c r="H292" s="1"/>
      <c r="I292" s="1"/>
      <c r="J292" s="1"/>
      <c r="K292" s="1"/>
      <c r="L292" s="1"/>
    </row>
    <row r="293" spans="2:12" x14ac:dyDescent="0.3">
      <c r="B293" s="5" t="s">
        <v>20</v>
      </c>
      <c r="C293" s="6"/>
      <c r="D293" s="7" t="s">
        <v>11</v>
      </c>
      <c r="E293" s="6"/>
      <c r="F293" s="6">
        <f>SUM(F290:F292)</f>
        <v>14830</v>
      </c>
      <c r="H293" s="2" t="s">
        <v>85</v>
      </c>
      <c r="I293" s="1"/>
      <c r="J293" s="1"/>
      <c r="K293" s="1"/>
      <c r="L293" s="1"/>
    </row>
    <row r="294" spans="2:12" x14ac:dyDescent="0.3">
      <c r="B294" s="8" t="s">
        <v>11</v>
      </c>
      <c r="C294" s="9"/>
      <c r="D294" s="7" t="s">
        <v>11</v>
      </c>
      <c r="E294" s="9"/>
      <c r="F294" s="9"/>
      <c r="H294" s="1"/>
      <c r="I294" s="1"/>
      <c r="J294" s="1"/>
      <c r="K294" s="1"/>
      <c r="L294" s="1"/>
    </row>
    <row r="295" spans="2:12" x14ac:dyDescent="0.3">
      <c r="B295" s="5" t="s">
        <v>21</v>
      </c>
      <c r="C295" s="6"/>
      <c r="D295" s="7" t="s">
        <v>11</v>
      </c>
      <c r="E295" s="6"/>
      <c r="F295" s="6"/>
      <c r="H295" s="2" t="s">
        <v>41</v>
      </c>
      <c r="I295" s="1"/>
      <c r="J295" s="1"/>
      <c r="K295" s="1"/>
      <c r="L295" s="1"/>
    </row>
    <row r="296" spans="2:12" x14ac:dyDescent="0.3">
      <c r="B296" s="8" t="s">
        <v>22</v>
      </c>
      <c r="C296" s="12">
        <v>-100</v>
      </c>
      <c r="D296" s="7" t="s">
        <v>61</v>
      </c>
      <c r="E296" s="10">
        <v>10</v>
      </c>
      <c r="F296" s="9">
        <f>C296*E296</f>
        <v>-1000</v>
      </c>
      <c r="H296" s="1"/>
      <c r="I296" s="1"/>
      <c r="J296" s="1"/>
      <c r="K296" s="1"/>
      <c r="L296" s="1"/>
    </row>
    <row r="297" spans="2:12" x14ac:dyDescent="0.3">
      <c r="B297" s="8" t="s">
        <v>23</v>
      </c>
      <c r="C297" s="9">
        <v>-20</v>
      </c>
      <c r="D297" s="7" t="s">
        <v>24</v>
      </c>
      <c r="E297" s="10"/>
      <c r="F297" s="9"/>
      <c r="H297" s="1" t="s">
        <v>86</v>
      </c>
      <c r="I297" s="1"/>
      <c r="J297" s="1"/>
      <c r="K297" s="1"/>
      <c r="L297" s="1"/>
    </row>
    <row r="298" spans="2:12" x14ac:dyDescent="0.3">
      <c r="B298" s="5" t="s">
        <v>25</v>
      </c>
      <c r="C298" s="6"/>
      <c r="D298" s="7" t="s">
        <v>11</v>
      </c>
      <c r="E298" s="6"/>
      <c r="F298" s="6">
        <f>SUM(F295:F297)</f>
        <v>-1000</v>
      </c>
      <c r="H298" s="2" t="s">
        <v>1</v>
      </c>
      <c r="I298" s="2" t="s">
        <v>2</v>
      </c>
      <c r="J298" s="1"/>
      <c r="K298" s="1"/>
      <c r="L298" s="1"/>
    </row>
    <row r="299" spans="2:12" x14ac:dyDescent="0.3">
      <c r="B299" s="5" t="s">
        <v>26</v>
      </c>
      <c r="C299" s="6"/>
      <c r="D299" s="7" t="s">
        <v>11</v>
      </c>
      <c r="E299" s="6"/>
      <c r="F299" s="6">
        <f>SUM(F293,F298)</f>
        <v>13830</v>
      </c>
      <c r="H299" s="2" t="s">
        <v>3</v>
      </c>
      <c r="I299" s="2" t="s">
        <v>133</v>
      </c>
      <c r="J299" s="1"/>
      <c r="K299" s="1"/>
      <c r="L299" s="1"/>
    </row>
    <row r="300" spans="2:12" x14ac:dyDescent="0.3">
      <c r="B300" s="8" t="s">
        <v>11</v>
      </c>
      <c r="C300" s="9"/>
      <c r="D300" s="7" t="s">
        <v>11</v>
      </c>
      <c r="E300" s="9"/>
      <c r="F300" s="9"/>
      <c r="H300" s="2" t="s">
        <v>4</v>
      </c>
      <c r="I300" s="2" t="s">
        <v>5</v>
      </c>
      <c r="J300" s="1"/>
      <c r="K300" s="1"/>
      <c r="L300" s="1"/>
    </row>
    <row r="301" spans="2:12" x14ac:dyDescent="0.3">
      <c r="B301" s="5" t="s">
        <v>27</v>
      </c>
      <c r="C301" s="6"/>
      <c r="D301" s="7" t="s">
        <v>11</v>
      </c>
      <c r="E301" s="6"/>
      <c r="F301" s="6"/>
      <c r="H301" s="2" t="s">
        <v>6</v>
      </c>
      <c r="I301" s="2" t="s">
        <v>361</v>
      </c>
      <c r="J301" s="1"/>
      <c r="K301" s="1"/>
      <c r="L301" s="1"/>
    </row>
    <row r="302" spans="2:12" x14ac:dyDescent="0.3">
      <c r="B302" s="8" t="s">
        <v>28</v>
      </c>
      <c r="C302" s="9">
        <v>-1</v>
      </c>
      <c r="D302" s="7" t="s">
        <v>11</v>
      </c>
      <c r="E302" s="9">
        <v>725</v>
      </c>
      <c r="F302" s="9">
        <f t="shared" ref="F302:F311" si="8">C302*E302</f>
        <v>-725</v>
      </c>
      <c r="H302" s="2" t="s">
        <v>7</v>
      </c>
      <c r="I302" s="2" t="s">
        <v>137</v>
      </c>
      <c r="J302" s="1"/>
      <c r="K302" s="1"/>
      <c r="L302" s="1"/>
    </row>
    <row r="303" spans="2:12" x14ac:dyDescent="0.3">
      <c r="B303" s="8" t="s">
        <v>29</v>
      </c>
      <c r="C303" s="9">
        <v>-3</v>
      </c>
      <c r="D303" s="7" t="s">
        <v>11</v>
      </c>
      <c r="E303" s="9">
        <v>225</v>
      </c>
      <c r="F303" s="9">
        <f t="shared" si="8"/>
        <v>-675</v>
      </c>
      <c r="H303" s="1"/>
      <c r="I303" s="1"/>
      <c r="J303" s="1"/>
      <c r="K303" s="1"/>
      <c r="L303" s="1"/>
    </row>
    <row r="304" spans="2:12" x14ac:dyDescent="0.3">
      <c r="B304" s="8" t="s">
        <v>30</v>
      </c>
      <c r="C304" s="9">
        <v>-20</v>
      </c>
      <c r="D304" s="7" t="s">
        <v>11</v>
      </c>
      <c r="E304" s="9">
        <v>20</v>
      </c>
      <c r="F304" s="9">
        <f t="shared" si="8"/>
        <v>-400</v>
      </c>
      <c r="H304" s="3" t="s">
        <v>9</v>
      </c>
      <c r="I304" s="4" t="s">
        <v>10</v>
      </c>
      <c r="J304" s="4" t="s">
        <v>11</v>
      </c>
      <c r="K304" s="4" t="s">
        <v>12</v>
      </c>
      <c r="L304" s="4" t="s">
        <v>13</v>
      </c>
    </row>
    <row r="305" spans="2:12" x14ac:dyDescent="0.3">
      <c r="B305" s="8" t="s">
        <v>31</v>
      </c>
      <c r="C305" s="9">
        <v>-1</v>
      </c>
      <c r="D305" s="7" t="s">
        <v>11</v>
      </c>
      <c r="E305" s="9">
        <v>400</v>
      </c>
      <c r="F305" s="9">
        <f t="shared" si="8"/>
        <v>-400</v>
      </c>
      <c r="H305" s="1"/>
      <c r="I305" s="1"/>
      <c r="J305" s="1"/>
      <c r="K305" s="1"/>
      <c r="L305" s="1"/>
    </row>
    <row r="306" spans="2:12" x14ac:dyDescent="0.3">
      <c r="B306" s="8" t="s">
        <v>32</v>
      </c>
      <c r="C306" s="9">
        <v>-1</v>
      </c>
      <c r="D306" s="7" t="s">
        <v>11</v>
      </c>
      <c r="E306" s="9">
        <v>140</v>
      </c>
      <c r="F306" s="9">
        <f t="shared" si="8"/>
        <v>-140</v>
      </c>
      <c r="H306" s="2" t="s">
        <v>87</v>
      </c>
      <c r="I306" s="1"/>
      <c r="J306" s="1"/>
      <c r="K306" s="1"/>
      <c r="L306" s="1"/>
    </row>
    <row r="307" spans="2:12" x14ac:dyDescent="0.3">
      <c r="B307" s="8" t="s">
        <v>33</v>
      </c>
      <c r="C307" s="9">
        <v>-1</v>
      </c>
      <c r="D307" s="7" t="s">
        <v>11</v>
      </c>
      <c r="E307" s="9">
        <v>1011</v>
      </c>
      <c r="F307" s="9">
        <f t="shared" si="8"/>
        <v>-1011</v>
      </c>
      <c r="H307" s="1"/>
      <c r="I307" s="1"/>
      <c r="J307" s="1"/>
      <c r="K307" s="1"/>
      <c r="L307" s="1"/>
    </row>
    <row r="308" spans="2:12" x14ac:dyDescent="0.3">
      <c r="B308" s="8" t="s">
        <v>34</v>
      </c>
      <c r="C308" s="9">
        <v>-1</v>
      </c>
      <c r="D308" s="7" t="s">
        <v>11</v>
      </c>
      <c r="E308" s="9">
        <v>459</v>
      </c>
      <c r="F308" s="9">
        <f t="shared" si="8"/>
        <v>-459</v>
      </c>
      <c r="H308" s="2" t="s">
        <v>41</v>
      </c>
      <c r="I308" s="1"/>
      <c r="J308" s="1"/>
      <c r="K308" s="1"/>
      <c r="L308" s="1"/>
    </row>
    <row r="309" spans="2:12" x14ac:dyDescent="0.3">
      <c r="B309" s="8" t="s">
        <v>35</v>
      </c>
      <c r="C309" s="9">
        <v>-5800</v>
      </c>
      <c r="D309" s="7" t="s">
        <v>11</v>
      </c>
      <c r="E309" s="11">
        <v>0.11</v>
      </c>
      <c r="F309" s="9">
        <f t="shared" si="8"/>
        <v>-638</v>
      </c>
      <c r="H309" s="1"/>
      <c r="I309" s="1"/>
      <c r="J309" s="1"/>
      <c r="K309" s="1"/>
      <c r="L309" s="1"/>
    </row>
    <row r="310" spans="2:12" x14ac:dyDescent="0.3">
      <c r="B310" s="8" t="s">
        <v>36</v>
      </c>
      <c r="C310" s="12">
        <v>-7.6</v>
      </c>
      <c r="D310" s="7" t="s">
        <v>11</v>
      </c>
      <c r="E310" s="9">
        <v>90</v>
      </c>
      <c r="F310" s="9">
        <f t="shared" si="8"/>
        <v>-684</v>
      </c>
      <c r="H310" s="1" t="s">
        <v>88</v>
      </c>
      <c r="I310" s="1"/>
      <c r="J310" s="1"/>
      <c r="K310" s="1"/>
      <c r="L310" s="1"/>
    </row>
    <row r="311" spans="2:12" x14ac:dyDescent="0.3">
      <c r="B311" s="8" t="s">
        <v>37</v>
      </c>
      <c r="C311" s="9">
        <v>-1</v>
      </c>
      <c r="D311" s="7" t="s">
        <v>11</v>
      </c>
      <c r="E311" s="9">
        <v>345</v>
      </c>
      <c r="F311" s="9">
        <f t="shared" si="8"/>
        <v>-345</v>
      </c>
      <c r="H311" s="2" t="s">
        <v>1</v>
      </c>
      <c r="I311" s="2" t="s">
        <v>2</v>
      </c>
      <c r="J311" s="1"/>
      <c r="K311" s="1"/>
      <c r="L311" s="1"/>
    </row>
    <row r="312" spans="2:12" x14ac:dyDescent="0.3">
      <c r="B312" s="8" t="s">
        <v>38</v>
      </c>
      <c r="C312" s="9"/>
      <c r="D312" s="7" t="s">
        <v>11</v>
      </c>
      <c r="E312" s="9"/>
      <c r="F312" s="9">
        <v>-750</v>
      </c>
      <c r="H312" s="2" t="s">
        <v>3</v>
      </c>
      <c r="I312" s="2" t="s">
        <v>133</v>
      </c>
      <c r="J312" s="1"/>
      <c r="K312" s="1"/>
      <c r="L312" s="1"/>
    </row>
    <row r="313" spans="2:12" x14ac:dyDescent="0.3">
      <c r="B313" s="5" t="s">
        <v>39</v>
      </c>
      <c r="C313" s="6"/>
      <c r="D313" s="7" t="s">
        <v>11</v>
      </c>
      <c r="E313" s="6"/>
      <c r="F313" s="6">
        <f>SUM(F302:F312)</f>
        <v>-6227</v>
      </c>
      <c r="H313" s="2" t="s">
        <v>4</v>
      </c>
      <c r="I313" s="2" t="s">
        <v>5</v>
      </c>
      <c r="J313" s="1"/>
      <c r="K313" s="1"/>
      <c r="L313" s="1"/>
    </row>
    <row r="314" spans="2:12" x14ac:dyDescent="0.3">
      <c r="B314" s="8" t="s">
        <v>40</v>
      </c>
      <c r="C314" s="9"/>
      <c r="D314" s="7" t="s">
        <v>11</v>
      </c>
      <c r="E314" s="9"/>
      <c r="F314" s="9">
        <f>SUM(F299,F313)</f>
        <v>7603</v>
      </c>
      <c r="H314" s="2" t="s">
        <v>6</v>
      </c>
      <c r="I314" s="2" t="s">
        <v>361</v>
      </c>
      <c r="J314" s="1"/>
      <c r="K314" s="1"/>
      <c r="L314" s="1"/>
    </row>
    <row r="315" spans="2:12" x14ac:dyDescent="0.3">
      <c r="B315" s="1"/>
      <c r="C315" s="1"/>
      <c r="D315" s="1"/>
      <c r="E315" s="1"/>
      <c r="F315" s="1"/>
      <c r="H315" s="2" t="s">
        <v>7</v>
      </c>
      <c r="I315" s="2" t="s">
        <v>137</v>
      </c>
      <c r="J315" s="1"/>
      <c r="K315" s="1"/>
      <c r="L315" s="1"/>
    </row>
    <row r="316" spans="2:12" x14ac:dyDescent="0.3">
      <c r="B316" s="2" t="s">
        <v>54</v>
      </c>
      <c r="C316" s="1"/>
      <c r="D316" s="1"/>
      <c r="E316" s="1"/>
      <c r="F316" s="1"/>
      <c r="H316" s="1"/>
      <c r="I316" s="1"/>
      <c r="J316" s="1"/>
      <c r="K316" s="1"/>
      <c r="L316" s="1"/>
    </row>
    <row r="317" spans="2:12" x14ac:dyDescent="0.3">
      <c r="B317" s="2" t="s">
        <v>49</v>
      </c>
      <c r="C317" s="1"/>
      <c r="D317" s="1"/>
      <c r="E317" s="1"/>
      <c r="F317" s="1"/>
      <c r="H317" s="3" t="s">
        <v>9</v>
      </c>
      <c r="I317" s="4" t="s">
        <v>10</v>
      </c>
      <c r="J317" s="4" t="s">
        <v>11</v>
      </c>
      <c r="K317" s="4" t="s">
        <v>12</v>
      </c>
      <c r="L317" s="4" t="s">
        <v>13</v>
      </c>
    </row>
    <row r="318" spans="2:12" x14ac:dyDescent="0.3">
      <c r="B318" s="2" t="s">
        <v>51</v>
      </c>
      <c r="C318" s="1"/>
      <c r="D318" s="1"/>
      <c r="E318" s="1"/>
      <c r="F318" s="1"/>
      <c r="H318" s="1"/>
      <c r="I318" s="1"/>
      <c r="J318" s="1"/>
      <c r="K318" s="1"/>
      <c r="L318" s="1"/>
    </row>
    <row r="319" spans="2:12" x14ac:dyDescent="0.3">
      <c r="B319" s="1"/>
      <c r="C319" s="1"/>
      <c r="D319" s="1"/>
      <c r="E319" s="1"/>
      <c r="F319" s="1"/>
      <c r="H319" s="2" t="s">
        <v>89</v>
      </c>
      <c r="I319" s="1"/>
      <c r="J319" s="1"/>
      <c r="K319" s="1"/>
      <c r="L319" s="1"/>
    </row>
    <row r="320" spans="2:12" x14ac:dyDescent="0.3">
      <c r="B320" s="2" t="s">
        <v>41</v>
      </c>
      <c r="C320" s="1"/>
      <c r="D320" s="1"/>
      <c r="E320" s="1"/>
      <c r="F320" s="1"/>
      <c r="H320" s="1"/>
      <c r="I320" s="1"/>
      <c r="J320" s="1"/>
      <c r="K320" s="1"/>
      <c r="L320" s="1"/>
    </row>
    <row r="321" spans="2:12" x14ac:dyDescent="0.3">
      <c r="B321" s="1"/>
      <c r="C321" s="1"/>
      <c r="D321" s="1"/>
      <c r="E321" s="1"/>
      <c r="F321" s="1"/>
      <c r="H321" s="2" t="s">
        <v>41</v>
      </c>
      <c r="I321" s="1"/>
      <c r="J321" s="1"/>
      <c r="K321" s="1"/>
      <c r="L321" s="1"/>
    </row>
    <row r="322" spans="2:12" x14ac:dyDescent="0.3">
      <c r="B322" s="1" t="s">
        <v>62</v>
      </c>
      <c r="C322" s="1"/>
      <c r="D322" s="1"/>
      <c r="E322" s="1"/>
      <c r="F322" s="1"/>
      <c r="H322" s="1"/>
      <c r="I322" s="1"/>
      <c r="J322" s="1"/>
      <c r="K322" s="1"/>
      <c r="L322" s="1"/>
    </row>
    <row r="323" spans="2:12" x14ac:dyDescent="0.3">
      <c r="B323" s="2" t="s">
        <v>1</v>
      </c>
      <c r="C323" s="2" t="s">
        <v>2</v>
      </c>
      <c r="D323" s="1"/>
      <c r="E323" s="1"/>
      <c r="F323" s="1"/>
      <c r="H323" s="1" t="s">
        <v>90</v>
      </c>
      <c r="I323" s="1"/>
      <c r="J323" s="1"/>
      <c r="K323" s="1"/>
      <c r="L323" s="1"/>
    </row>
    <row r="324" spans="2:12" x14ac:dyDescent="0.3">
      <c r="B324" s="2" t="s">
        <v>3</v>
      </c>
      <c r="C324" s="2" t="s">
        <v>133</v>
      </c>
      <c r="D324" s="1"/>
      <c r="E324" s="1"/>
      <c r="F324" s="1"/>
      <c r="H324" s="2" t="s">
        <v>1</v>
      </c>
      <c r="I324" s="2" t="s">
        <v>2</v>
      </c>
      <c r="J324" s="1"/>
      <c r="K324" s="1"/>
      <c r="L324" s="1"/>
    </row>
    <row r="325" spans="2:12" x14ac:dyDescent="0.3">
      <c r="B325" s="2" t="s">
        <v>4</v>
      </c>
      <c r="C325" s="2" t="s">
        <v>5</v>
      </c>
      <c r="D325" s="1"/>
      <c r="E325" s="1"/>
      <c r="F325" s="1"/>
      <c r="H325" s="2" t="s">
        <v>3</v>
      </c>
      <c r="I325" s="2" t="s">
        <v>133</v>
      </c>
      <c r="J325" s="1"/>
      <c r="K325" s="1"/>
      <c r="L325" s="1"/>
    </row>
    <row r="326" spans="2:12" x14ac:dyDescent="0.3">
      <c r="B326" s="2" t="s">
        <v>6</v>
      </c>
      <c r="C326" s="2" t="s">
        <v>361</v>
      </c>
      <c r="D326" s="1"/>
      <c r="E326" s="1"/>
      <c r="F326" s="1"/>
      <c r="H326" s="2" t="s">
        <v>4</v>
      </c>
      <c r="I326" s="2" t="s">
        <v>5</v>
      </c>
      <c r="J326" s="1"/>
      <c r="K326" s="1"/>
      <c r="L326" s="1"/>
    </row>
    <row r="327" spans="2:12" x14ac:dyDescent="0.3">
      <c r="B327" s="2" t="s">
        <v>7</v>
      </c>
      <c r="C327" s="2" t="s">
        <v>8</v>
      </c>
      <c r="D327" s="1"/>
      <c r="E327" s="1"/>
      <c r="F327" s="1"/>
      <c r="H327" s="2" t="s">
        <v>6</v>
      </c>
      <c r="I327" s="2" t="s">
        <v>361</v>
      </c>
      <c r="J327" s="1"/>
      <c r="K327" s="1"/>
      <c r="L327" s="1"/>
    </row>
    <row r="328" spans="2:12" x14ac:dyDescent="0.3">
      <c r="B328" s="1"/>
      <c r="C328" s="1"/>
      <c r="D328" s="1"/>
      <c r="E328" s="1"/>
      <c r="F328" s="1"/>
      <c r="H328" s="2" t="s">
        <v>7</v>
      </c>
      <c r="I328" s="2" t="s">
        <v>137</v>
      </c>
      <c r="J328" s="1"/>
      <c r="K328" s="1"/>
      <c r="L328" s="1"/>
    </row>
    <row r="329" spans="2:12" x14ac:dyDescent="0.3">
      <c r="B329" s="3" t="s">
        <v>9</v>
      </c>
      <c r="C329" s="4" t="s">
        <v>10</v>
      </c>
      <c r="D329" s="4" t="s">
        <v>11</v>
      </c>
      <c r="E329" s="4" t="s">
        <v>12</v>
      </c>
      <c r="F329" s="4" t="s">
        <v>13</v>
      </c>
      <c r="H329" s="1"/>
      <c r="I329" s="1"/>
      <c r="J329" s="1"/>
      <c r="K329" s="1"/>
      <c r="L329" s="1"/>
    </row>
    <row r="330" spans="2:12" x14ac:dyDescent="0.3">
      <c r="B330" s="5" t="s">
        <v>14</v>
      </c>
      <c r="C330" s="6"/>
      <c r="D330" s="7" t="s">
        <v>11</v>
      </c>
      <c r="E330" s="6"/>
      <c r="F330" s="6"/>
      <c r="H330" s="3" t="s">
        <v>9</v>
      </c>
      <c r="I330" s="4" t="s">
        <v>10</v>
      </c>
      <c r="J330" s="4" t="s">
        <v>11</v>
      </c>
      <c r="K330" s="4" t="s">
        <v>12</v>
      </c>
      <c r="L330" s="4" t="s">
        <v>13</v>
      </c>
    </row>
    <row r="331" spans="2:12" x14ac:dyDescent="0.3">
      <c r="B331" s="8" t="s">
        <v>46</v>
      </c>
      <c r="C331" s="9">
        <v>5000</v>
      </c>
      <c r="D331" s="7" t="s">
        <v>16</v>
      </c>
      <c r="E331" s="10">
        <f>Intro_input!J26</f>
        <v>2.1</v>
      </c>
      <c r="F331" s="9">
        <f>C331*E331</f>
        <v>10500</v>
      </c>
      <c r="H331" s="1"/>
      <c r="I331" s="1"/>
      <c r="J331" s="1"/>
      <c r="K331" s="1"/>
      <c r="L331" s="1"/>
    </row>
    <row r="332" spans="2:12" x14ac:dyDescent="0.3">
      <c r="B332" s="8" t="s">
        <v>17</v>
      </c>
      <c r="C332" s="9">
        <v>2400</v>
      </c>
      <c r="D332" s="7" t="s">
        <v>16</v>
      </c>
      <c r="E332" s="15">
        <f>Intro_input!$J$23</f>
        <v>0.85</v>
      </c>
      <c r="F332" s="9">
        <f>C332*E332</f>
        <v>2040</v>
      </c>
      <c r="H332" s="2" t="s">
        <v>139</v>
      </c>
      <c r="I332" s="1"/>
      <c r="J332" s="1"/>
      <c r="K332" s="1"/>
      <c r="L332" s="1"/>
    </row>
    <row r="333" spans="2:12" x14ac:dyDescent="0.3">
      <c r="B333" s="8" t="s">
        <v>18</v>
      </c>
      <c r="C333" s="9"/>
      <c r="D333" s="7" t="s">
        <v>19</v>
      </c>
      <c r="E333" s="9"/>
      <c r="F333" s="9">
        <v>870</v>
      </c>
      <c r="H333" s="1"/>
      <c r="I333" s="1"/>
      <c r="J333" s="1"/>
      <c r="K333" s="1"/>
      <c r="L333" s="1"/>
    </row>
    <row r="334" spans="2:12" x14ac:dyDescent="0.3">
      <c r="B334" s="5" t="s">
        <v>20</v>
      </c>
      <c r="C334" s="6"/>
      <c r="D334" s="7" t="s">
        <v>11</v>
      </c>
      <c r="E334" s="6"/>
      <c r="F334" s="6">
        <f>SUM(F331:F333)</f>
        <v>13410</v>
      </c>
      <c r="H334" s="2" t="s">
        <v>41</v>
      </c>
      <c r="I334" s="1"/>
      <c r="J334" s="1"/>
      <c r="K334" s="1"/>
      <c r="L334" s="1"/>
    </row>
    <row r="335" spans="2:12" x14ac:dyDescent="0.3">
      <c r="B335" s="8" t="s">
        <v>11</v>
      </c>
      <c r="C335" s="9"/>
      <c r="D335" s="7" t="s">
        <v>11</v>
      </c>
      <c r="E335" s="9"/>
      <c r="F335" s="9"/>
      <c r="H335" s="1"/>
      <c r="I335" s="1"/>
      <c r="J335" s="1"/>
      <c r="K335" s="1"/>
      <c r="L335" s="1"/>
    </row>
    <row r="336" spans="2:12" x14ac:dyDescent="0.3">
      <c r="B336" s="5" t="s">
        <v>21</v>
      </c>
      <c r="C336" s="6"/>
      <c r="D336" s="7" t="s">
        <v>11</v>
      </c>
      <c r="E336" s="6"/>
      <c r="F336" s="6"/>
      <c r="H336" s="1" t="s">
        <v>96</v>
      </c>
      <c r="I336" s="1"/>
      <c r="J336" s="1"/>
      <c r="K336" s="1"/>
      <c r="L336" s="1"/>
    </row>
    <row r="337" spans="2:12" x14ac:dyDescent="0.3">
      <c r="B337" s="8" t="s">
        <v>22</v>
      </c>
      <c r="C337" s="9">
        <v>-170</v>
      </c>
      <c r="D337" s="7" t="s">
        <v>16</v>
      </c>
      <c r="E337" s="10">
        <v>5.4</v>
      </c>
      <c r="F337" s="9">
        <f>C337*E337</f>
        <v>-918.00000000000011</v>
      </c>
      <c r="H337" s="2" t="s">
        <v>1</v>
      </c>
      <c r="I337" s="2" t="s">
        <v>2</v>
      </c>
      <c r="J337" s="1"/>
      <c r="K337" s="1"/>
      <c r="L337" s="1"/>
    </row>
    <row r="338" spans="2:12" x14ac:dyDescent="0.3">
      <c r="B338" s="8" t="s">
        <v>23</v>
      </c>
      <c r="C338" s="9">
        <v>-20</v>
      </c>
      <c r="D338" s="7" t="s">
        <v>24</v>
      </c>
      <c r="E338" s="10"/>
      <c r="F338" s="9"/>
      <c r="H338" s="2" t="s">
        <v>3</v>
      </c>
      <c r="I338" s="2" t="s">
        <v>133</v>
      </c>
      <c r="J338" s="1"/>
      <c r="K338" s="1"/>
      <c r="L338" s="1"/>
    </row>
    <row r="339" spans="2:12" x14ac:dyDescent="0.3">
      <c r="B339" s="5" t="s">
        <v>25</v>
      </c>
      <c r="C339" s="6"/>
      <c r="D339" s="7" t="s">
        <v>11</v>
      </c>
      <c r="E339" s="6"/>
      <c r="F339" s="6">
        <f>SUM(F336:F338)</f>
        <v>-918.00000000000011</v>
      </c>
      <c r="H339" s="2" t="s">
        <v>4</v>
      </c>
      <c r="I339" s="2" t="s">
        <v>5</v>
      </c>
      <c r="J339" s="1"/>
      <c r="K339" s="1"/>
      <c r="L339" s="1"/>
    </row>
    <row r="340" spans="2:12" x14ac:dyDescent="0.3">
      <c r="B340" s="5" t="s">
        <v>26</v>
      </c>
      <c r="C340" s="6"/>
      <c r="D340" s="7" t="s">
        <v>11</v>
      </c>
      <c r="E340" s="6"/>
      <c r="F340" s="6">
        <f>SUM(F334,F339)</f>
        <v>12492</v>
      </c>
      <c r="H340" s="2" t="s">
        <v>6</v>
      </c>
      <c r="I340" s="2" t="s">
        <v>361</v>
      </c>
      <c r="J340" s="1"/>
      <c r="K340" s="1"/>
      <c r="L340" s="1"/>
    </row>
    <row r="341" spans="2:12" x14ac:dyDescent="0.3">
      <c r="B341" s="8" t="s">
        <v>11</v>
      </c>
      <c r="C341" s="9"/>
      <c r="D341" s="7" t="s">
        <v>11</v>
      </c>
      <c r="E341" s="9"/>
      <c r="F341" s="9"/>
      <c r="H341" s="2" t="s">
        <v>7</v>
      </c>
      <c r="I341" s="2" t="s">
        <v>137</v>
      </c>
      <c r="J341" s="1"/>
      <c r="K341" s="1"/>
      <c r="L341" s="1"/>
    </row>
    <row r="342" spans="2:12" x14ac:dyDescent="0.3">
      <c r="B342" s="5" t="s">
        <v>27</v>
      </c>
      <c r="C342" s="6"/>
      <c r="D342" s="7" t="s">
        <v>11</v>
      </c>
      <c r="E342" s="6"/>
      <c r="F342" s="6"/>
      <c r="H342" s="1"/>
      <c r="I342" s="1"/>
      <c r="J342" s="1"/>
      <c r="K342" s="1"/>
      <c r="L342" s="1"/>
    </row>
    <row r="343" spans="2:12" x14ac:dyDescent="0.3">
      <c r="B343" s="8" t="s">
        <v>28</v>
      </c>
      <c r="C343" s="9">
        <v>-1</v>
      </c>
      <c r="D343" s="7" t="s">
        <v>11</v>
      </c>
      <c r="E343" s="9">
        <v>725</v>
      </c>
      <c r="F343" s="9">
        <f t="shared" ref="F343:F352" si="9">C343*E343</f>
        <v>-725</v>
      </c>
      <c r="H343" s="3" t="s">
        <v>9</v>
      </c>
      <c r="I343" s="4" t="s">
        <v>10</v>
      </c>
      <c r="J343" s="4" t="s">
        <v>11</v>
      </c>
      <c r="K343" s="4" t="s">
        <v>12</v>
      </c>
      <c r="L343" s="4" t="s">
        <v>13</v>
      </c>
    </row>
    <row r="344" spans="2:12" x14ac:dyDescent="0.3">
      <c r="B344" s="8" t="s">
        <v>29</v>
      </c>
      <c r="C344" s="9">
        <v>-3</v>
      </c>
      <c r="D344" s="7" t="s">
        <v>11</v>
      </c>
      <c r="E344" s="9">
        <v>225</v>
      </c>
      <c r="F344" s="9">
        <f t="shared" si="9"/>
        <v>-675</v>
      </c>
      <c r="H344" s="5" t="s">
        <v>14</v>
      </c>
      <c r="I344" s="6"/>
      <c r="J344" s="7" t="s">
        <v>11</v>
      </c>
      <c r="K344" s="6"/>
      <c r="L344" s="6"/>
    </row>
    <row r="345" spans="2:12" x14ac:dyDescent="0.3">
      <c r="B345" s="8" t="s">
        <v>30</v>
      </c>
      <c r="C345" s="9">
        <v>-20</v>
      </c>
      <c r="D345" s="7" t="s">
        <v>11</v>
      </c>
      <c r="E345" s="9">
        <v>20</v>
      </c>
      <c r="F345" s="9">
        <f t="shared" si="9"/>
        <v>-400</v>
      </c>
      <c r="H345" s="8" t="s">
        <v>141</v>
      </c>
      <c r="I345" s="9">
        <v>3000</v>
      </c>
      <c r="J345" s="7" t="s">
        <v>16</v>
      </c>
      <c r="K345" s="10">
        <f>Intro_input!J38</f>
        <v>4.05</v>
      </c>
      <c r="L345" s="9">
        <f>I345*K345</f>
        <v>12150</v>
      </c>
    </row>
    <row r="346" spans="2:12" x14ac:dyDescent="0.3">
      <c r="B346" s="8" t="s">
        <v>31</v>
      </c>
      <c r="C346" s="9">
        <v>-1</v>
      </c>
      <c r="D346" s="7" t="s">
        <v>11</v>
      </c>
      <c r="E346" s="9">
        <v>400</v>
      </c>
      <c r="F346" s="9">
        <f t="shared" si="9"/>
        <v>-400</v>
      </c>
      <c r="H346" s="8" t="s">
        <v>18</v>
      </c>
      <c r="I346" s="9"/>
      <c r="J346" s="7" t="s">
        <v>19</v>
      </c>
      <c r="K346" s="9"/>
      <c r="L346" s="9">
        <v>870</v>
      </c>
    </row>
    <row r="347" spans="2:12" x14ac:dyDescent="0.3">
      <c r="B347" s="8" t="s">
        <v>32</v>
      </c>
      <c r="C347" s="9">
        <v>-1</v>
      </c>
      <c r="D347" s="7" t="s">
        <v>11</v>
      </c>
      <c r="E347" s="9">
        <v>140</v>
      </c>
      <c r="F347" s="9">
        <f t="shared" si="9"/>
        <v>-140</v>
      </c>
      <c r="H347" s="5" t="s">
        <v>20</v>
      </c>
      <c r="I347" s="6"/>
      <c r="J347" s="7" t="s">
        <v>11</v>
      </c>
      <c r="K347" s="6"/>
      <c r="L347" s="6">
        <f>SUM(L345:L346)</f>
        <v>13020</v>
      </c>
    </row>
    <row r="348" spans="2:12" x14ac:dyDescent="0.3">
      <c r="B348" s="8" t="s">
        <v>33</v>
      </c>
      <c r="C348" s="9">
        <v>-1</v>
      </c>
      <c r="D348" s="7" t="s">
        <v>11</v>
      </c>
      <c r="E348" s="9">
        <v>928</v>
      </c>
      <c r="F348" s="9">
        <f t="shared" si="9"/>
        <v>-928</v>
      </c>
      <c r="H348" s="8" t="s">
        <v>11</v>
      </c>
      <c r="I348" s="9"/>
      <c r="J348" s="7" t="s">
        <v>11</v>
      </c>
      <c r="K348" s="9"/>
      <c r="L348" s="9"/>
    </row>
    <row r="349" spans="2:12" x14ac:dyDescent="0.3">
      <c r="B349" s="8" t="s">
        <v>34</v>
      </c>
      <c r="C349" s="9">
        <v>-1</v>
      </c>
      <c r="D349" s="7" t="s">
        <v>11</v>
      </c>
      <c r="E349" s="9">
        <v>422</v>
      </c>
      <c r="F349" s="9">
        <f t="shared" si="9"/>
        <v>-422</v>
      </c>
      <c r="H349" s="5" t="s">
        <v>21</v>
      </c>
      <c r="I349" s="6"/>
      <c r="J349" s="7" t="s">
        <v>11</v>
      </c>
      <c r="K349" s="6"/>
      <c r="L349" s="6"/>
    </row>
    <row r="350" spans="2:12" x14ac:dyDescent="0.3">
      <c r="B350" s="8" t="s">
        <v>35</v>
      </c>
      <c r="C350" s="9">
        <v>-5000</v>
      </c>
      <c r="D350" s="7" t="s">
        <v>11</v>
      </c>
      <c r="E350" s="11">
        <v>0.11</v>
      </c>
      <c r="F350" s="9">
        <f t="shared" si="9"/>
        <v>-550</v>
      </c>
      <c r="H350" s="8" t="s">
        <v>22</v>
      </c>
      <c r="I350" s="9">
        <v>-225</v>
      </c>
      <c r="J350" s="7" t="s">
        <v>16</v>
      </c>
      <c r="K350" s="10">
        <v>6.5</v>
      </c>
      <c r="L350" s="9">
        <f>I350*K350</f>
        <v>-1462.5</v>
      </c>
    </row>
    <row r="351" spans="2:12" x14ac:dyDescent="0.3">
      <c r="B351" s="8" t="s">
        <v>36</v>
      </c>
      <c r="C351" s="12">
        <v>-4.8</v>
      </c>
      <c r="D351" s="7" t="s">
        <v>11</v>
      </c>
      <c r="E351" s="9">
        <v>90</v>
      </c>
      <c r="F351" s="9">
        <f t="shared" si="9"/>
        <v>-432</v>
      </c>
      <c r="H351" s="5" t="s">
        <v>25</v>
      </c>
      <c r="I351" s="6"/>
      <c r="J351" s="7" t="s">
        <v>11</v>
      </c>
      <c r="K351" s="6"/>
      <c r="L351" s="6">
        <f>SUM(L349:L350)</f>
        <v>-1462.5</v>
      </c>
    </row>
    <row r="352" spans="2:12" x14ac:dyDescent="0.3">
      <c r="B352" s="8" t="s">
        <v>37</v>
      </c>
      <c r="C352" s="9">
        <v>-1</v>
      </c>
      <c r="D352" s="7" t="s">
        <v>11</v>
      </c>
      <c r="E352" s="9">
        <v>236</v>
      </c>
      <c r="F352" s="9">
        <f t="shared" si="9"/>
        <v>-236</v>
      </c>
      <c r="H352" s="5" t="s">
        <v>26</v>
      </c>
      <c r="I352" s="6"/>
      <c r="J352" s="7" t="s">
        <v>11</v>
      </c>
      <c r="K352" s="6"/>
      <c r="L352" s="6">
        <f>SUM(L347,L351)</f>
        <v>11557.5</v>
      </c>
    </row>
    <row r="353" spans="2:12" x14ac:dyDescent="0.3">
      <c r="B353" s="8" t="s">
        <v>38</v>
      </c>
      <c r="C353" s="9"/>
      <c r="D353" s="7" t="s">
        <v>11</v>
      </c>
      <c r="E353" s="9"/>
      <c r="F353" s="9">
        <v>-750</v>
      </c>
      <c r="H353" s="8" t="s">
        <v>11</v>
      </c>
      <c r="I353" s="9"/>
      <c r="J353" s="7" t="s">
        <v>11</v>
      </c>
      <c r="K353" s="9"/>
      <c r="L353" s="9"/>
    </row>
    <row r="354" spans="2:12" x14ac:dyDescent="0.3">
      <c r="B354" s="5" t="s">
        <v>39</v>
      </c>
      <c r="C354" s="6"/>
      <c r="D354" s="7" t="s">
        <v>11</v>
      </c>
      <c r="E354" s="6"/>
      <c r="F354" s="6">
        <f>SUM(F343:F353)</f>
        <v>-5658</v>
      </c>
      <c r="H354" s="5" t="s">
        <v>27</v>
      </c>
      <c r="I354" s="6"/>
      <c r="J354" s="7" t="s">
        <v>11</v>
      </c>
      <c r="K354" s="6"/>
      <c r="L354" s="6"/>
    </row>
    <row r="355" spans="2:12" x14ac:dyDescent="0.3">
      <c r="B355" s="8" t="s">
        <v>40</v>
      </c>
      <c r="C355" s="9"/>
      <c r="D355" s="7" t="s">
        <v>11</v>
      </c>
      <c r="E355" s="9"/>
      <c r="F355" s="9">
        <f>SUM(F340,F354)</f>
        <v>6834</v>
      </c>
      <c r="H355" s="8" t="s">
        <v>28</v>
      </c>
      <c r="I355" s="9">
        <v>-1</v>
      </c>
      <c r="J355" s="7" t="s">
        <v>11</v>
      </c>
      <c r="K355" s="9">
        <v>725</v>
      </c>
      <c r="L355" s="9">
        <f t="shared" ref="L355:L362" si="10">I355*K355</f>
        <v>-725</v>
      </c>
    </row>
    <row r="356" spans="2:12" x14ac:dyDescent="0.3">
      <c r="B356" s="1"/>
      <c r="C356" s="1"/>
      <c r="D356" s="1"/>
      <c r="E356" s="1"/>
      <c r="F356" s="1"/>
      <c r="H356" s="8" t="s">
        <v>29</v>
      </c>
      <c r="I356" s="9">
        <v>-3</v>
      </c>
      <c r="J356" s="7" t="s">
        <v>11</v>
      </c>
      <c r="K356" s="9">
        <v>225</v>
      </c>
      <c r="L356" s="9">
        <f t="shared" si="10"/>
        <v>-675</v>
      </c>
    </row>
    <row r="357" spans="2:12" x14ac:dyDescent="0.3">
      <c r="B357" s="2" t="s">
        <v>63</v>
      </c>
      <c r="C357" s="1"/>
      <c r="D357" s="1"/>
      <c r="E357" s="1"/>
      <c r="F357" s="1"/>
      <c r="H357" s="8" t="s">
        <v>31</v>
      </c>
      <c r="I357" s="9">
        <v>-1</v>
      </c>
      <c r="J357" s="7" t="s">
        <v>11</v>
      </c>
      <c r="K357" s="9">
        <v>400</v>
      </c>
      <c r="L357" s="9">
        <f t="shared" si="10"/>
        <v>-400</v>
      </c>
    </row>
    <row r="358" spans="2:12" x14ac:dyDescent="0.3">
      <c r="B358" s="2" t="s">
        <v>51</v>
      </c>
      <c r="C358" s="1"/>
      <c r="D358" s="1"/>
      <c r="E358" s="1"/>
      <c r="F358" s="1"/>
      <c r="H358" s="8" t="s">
        <v>91</v>
      </c>
      <c r="I358" s="9">
        <v>-1</v>
      </c>
      <c r="J358" s="7" t="s">
        <v>11</v>
      </c>
      <c r="K358" s="9">
        <v>165</v>
      </c>
      <c r="L358" s="9">
        <f t="shared" si="10"/>
        <v>-165</v>
      </c>
    </row>
    <row r="359" spans="2:12" x14ac:dyDescent="0.3">
      <c r="B359" s="1"/>
      <c r="C359" s="1"/>
      <c r="D359" s="1"/>
      <c r="E359" s="1"/>
      <c r="F359" s="1"/>
      <c r="H359" s="8" t="s">
        <v>32</v>
      </c>
      <c r="I359" s="9">
        <v>-3</v>
      </c>
      <c r="J359" s="7" t="s">
        <v>11</v>
      </c>
      <c r="K359" s="9">
        <v>160</v>
      </c>
      <c r="L359" s="9">
        <f t="shared" si="10"/>
        <v>-480</v>
      </c>
    </row>
    <row r="360" spans="2:12" x14ac:dyDescent="0.3">
      <c r="B360" s="2" t="s">
        <v>41</v>
      </c>
      <c r="C360" s="1"/>
      <c r="D360" s="1"/>
      <c r="E360" s="1"/>
      <c r="F360" s="1"/>
      <c r="H360" s="8" t="s">
        <v>33</v>
      </c>
      <c r="I360" s="9">
        <v>-1</v>
      </c>
      <c r="J360" s="7" t="s">
        <v>11</v>
      </c>
      <c r="K360" s="9">
        <v>1050</v>
      </c>
      <c r="L360" s="9">
        <f t="shared" si="10"/>
        <v>-1050</v>
      </c>
    </row>
    <row r="361" spans="2:12" x14ac:dyDescent="0.3">
      <c r="B361" s="1"/>
      <c r="C361" s="1"/>
      <c r="D361" s="1"/>
      <c r="E361" s="1"/>
      <c r="F361" s="1"/>
      <c r="H361" s="8" t="s">
        <v>142</v>
      </c>
      <c r="I361" s="9">
        <v>-1</v>
      </c>
      <c r="J361" s="7" t="s">
        <v>11</v>
      </c>
      <c r="K361" s="9">
        <v>300</v>
      </c>
      <c r="L361" s="9">
        <f t="shared" si="10"/>
        <v>-300</v>
      </c>
    </row>
    <row r="362" spans="2:12" x14ac:dyDescent="0.3">
      <c r="B362" s="1" t="s">
        <v>64</v>
      </c>
      <c r="C362" s="1"/>
      <c r="D362" s="1"/>
      <c r="E362" s="1"/>
      <c r="F362" s="1"/>
      <c r="H362" s="8" t="s">
        <v>143</v>
      </c>
      <c r="I362" s="9">
        <v>-3000</v>
      </c>
      <c r="J362" s="7" t="s">
        <v>11</v>
      </c>
      <c r="K362" s="10">
        <v>0.14000000000000001</v>
      </c>
      <c r="L362" s="9">
        <f t="shared" si="10"/>
        <v>-420.00000000000006</v>
      </c>
    </row>
    <row r="363" spans="2:12" x14ac:dyDescent="0.3">
      <c r="B363" s="2" t="s">
        <v>1</v>
      </c>
      <c r="C363" s="2" t="s">
        <v>2</v>
      </c>
      <c r="D363" s="1"/>
      <c r="E363" s="1"/>
      <c r="F363" s="1"/>
      <c r="H363" s="8" t="s">
        <v>38</v>
      </c>
      <c r="I363" s="9"/>
      <c r="J363" s="7" t="s">
        <v>11</v>
      </c>
      <c r="K363" s="9"/>
      <c r="L363" s="9">
        <v>-750</v>
      </c>
    </row>
    <row r="364" spans="2:12" x14ac:dyDescent="0.3">
      <c r="B364" s="2" t="s">
        <v>3</v>
      </c>
      <c r="C364" s="2" t="s">
        <v>133</v>
      </c>
      <c r="D364" s="1"/>
      <c r="E364" s="1"/>
      <c r="F364" s="1"/>
      <c r="H364" s="5" t="s">
        <v>39</v>
      </c>
      <c r="I364" s="6"/>
      <c r="J364" s="7" t="s">
        <v>11</v>
      </c>
      <c r="K364" s="6"/>
      <c r="L364" s="6">
        <f>SUM(L355:L363)</f>
        <v>-4965</v>
      </c>
    </row>
    <row r="365" spans="2:12" x14ac:dyDescent="0.3">
      <c r="B365" s="2" t="s">
        <v>4</v>
      </c>
      <c r="C365" s="2" t="s">
        <v>5</v>
      </c>
      <c r="D365" s="1"/>
      <c r="E365" s="1"/>
      <c r="F365" s="1"/>
      <c r="H365" s="8" t="s">
        <v>40</v>
      </c>
      <c r="I365" s="9"/>
      <c r="J365" s="7" t="s">
        <v>11</v>
      </c>
      <c r="K365" s="9"/>
      <c r="L365" s="9">
        <f>SUM(L352,L364)</f>
        <v>6592.5</v>
      </c>
    </row>
    <row r="366" spans="2:12" x14ac:dyDescent="0.3">
      <c r="B366" s="2" t="s">
        <v>6</v>
      </c>
      <c r="C366" s="2" t="s">
        <v>361</v>
      </c>
      <c r="D366" s="1"/>
      <c r="E366" s="1"/>
      <c r="F366" s="1"/>
      <c r="H366" s="1"/>
      <c r="I366" s="1"/>
      <c r="J366" s="1"/>
      <c r="K366" s="1"/>
      <c r="L366" s="1"/>
    </row>
    <row r="367" spans="2:12" x14ac:dyDescent="0.3">
      <c r="B367" s="2" t="s">
        <v>7</v>
      </c>
      <c r="C367" s="2" t="s">
        <v>8</v>
      </c>
      <c r="D367" s="1"/>
      <c r="E367" s="1"/>
      <c r="F367" s="1"/>
      <c r="H367" s="2" t="s">
        <v>144</v>
      </c>
      <c r="I367" s="1"/>
      <c r="J367" s="1"/>
      <c r="K367" s="1"/>
      <c r="L367" s="1"/>
    </row>
    <row r="368" spans="2:12" x14ac:dyDescent="0.3">
      <c r="B368" s="1"/>
      <c r="C368" s="1"/>
      <c r="D368" s="1"/>
      <c r="E368" s="1"/>
      <c r="F368" s="1"/>
      <c r="H368" s="2" t="s">
        <v>145</v>
      </c>
      <c r="I368" s="1"/>
      <c r="J368" s="1"/>
      <c r="K368" s="1"/>
      <c r="L368" s="1"/>
    </row>
    <row r="369" spans="2:12" x14ac:dyDescent="0.3">
      <c r="B369" s="3" t="s">
        <v>9</v>
      </c>
      <c r="C369" s="4" t="s">
        <v>10</v>
      </c>
      <c r="D369" s="4" t="s">
        <v>11</v>
      </c>
      <c r="E369" s="4" t="s">
        <v>12</v>
      </c>
      <c r="F369" s="4" t="s">
        <v>13</v>
      </c>
      <c r="H369" s="1"/>
      <c r="I369" s="1"/>
      <c r="J369" s="1"/>
      <c r="K369" s="1"/>
      <c r="L369" s="1"/>
    </row>
    <row r="370" spans="2:12" x14ac:dyDescent="0.3">
      <c r="B370" s="5" t="s">
        <v>14</v>
      </c>
      <c r="C370" s="6"/>
      <c r="D370" s="7" t="s">
        <v>11</v>
      </c>
      <c r="E370" s="6"/>
      <c r="F370" s="6"/>
      <c r="H370" s="2" t="s">
        <v>41</v>
      </c>
      <c r="I370" s="1"/>
      <c r="J370" s="1"/>
      <c r="K370" s="1"/>
      <c r="L370" s="1"/>
    </row>
    <row r="371" spans="2:12" x14ac:dyDescent="0.3">
      <c r="B371" s="8" t="s">
        <v>46</v>
      </c>
      <c r="C371" s="9">
        <v>5000</v>
      </c>
      <c r="D371" s="7" t="s">
        <v>16</v>
      </c>
      <c r="E371" s="10">
        <f>Intro_input!J29</f>
        <v>1.9</v>
      </c>
      <c r="F371" s="9">
        <f>C371*E371</f>
        <v>9500</v>
      </c>
      <c r="H371" s="1"/>
      <c r="I371" s="1"/>
      <c r="J371" s="1"/>
      <c r="K371" s="1"/>
      <c r="L371" s="1"/>
    </row>
    <row r="372" spans="2:12" x14ac:dyDescent="0.3">
      <c r="B372" s="8" t="s">
        <v>17</v>
      </c>
      <c r="C372" s="9">
        <v>3100</v>
      </c>
      <c r="D372" s="7" t="s">
        <v>16</v>
      </c>
      <c r="E372" s="15">
        <f>Intro_input!$J$23</f>
        <v>0.85</v>
      </c>
      <c r="F372" s="9">
        <f>C372*E372</f>
        <v>2635</v>
      </c>
      <c r="H372" s="1" t="s">
        <v>98</v>
      </c>
      <c r="I372" s="1"/>
      <c r="J372" s="1"/>
      <c r="K372" s="1"/>
      <c r="L372" s="1"/>
    </row>
    <row r="373" spans="2:12" x14ac:dyDescent="0.3">
      <c r="B373" s="8" t="s">
        <v>18</v>
      </c>
      <c r="C373" s="9"/>
      <c r="D373" s="7" t="s">
        <v>19</v>
      </c>
      <c r="E373" s="9"/>
      <c r="F373" s="9">
        <v>870</v>
      </c>
      <c r="H373" s="2" t="s">
        <v>1</v>
      </c>
      <c r="I373" s="2" t="s">
        <v>2</v>
      </c>
      <c r="J373" s="1"/>
      <c r="K373" s="1"/>
      <c r="L373" s="1"/>
    </row>
    <row r="374" spans="2:12" x14ac:dyDescent="0.3">
      <c r="B374" s="5" t="s">
        <v>20</v>
      </c>
      <c r="C374" s="6"/>
      <c r="D374" s="7" t="s">
        <v>11</v>
      </c>
      <c r="E374" s="6"/>
      <c r="F374" s="6">
        <f>SUM(F371:F373)</f>
        <v>13005</v>
      </c>
      <c r="H374" s="2" t="s">
        <v>3</v>
      </c>
      <c r="I374" s="2" t="s">
        <v>133</v>
      </c>
      <c r="J374" s="1"/>
      <c r="K374" s="1"/>
      <c r="L374" s="1"/>
    </row>
    <row r="375" spans="2:12" x14ac:dyDescent="0.3">
      <c r="B375" s="8" t="s">
        <v>11</v>
      </c>
      <c r="C375" s="9"/>
      <c r="D375" s="7" t="s">
        <v>11</v>
      </c>
      <c r="E375" s="9"/>
      <c r="F375" s="9"/>
      <c r="H375" s="2" t="s">
        <v>4</v>
      </c>
      <c r="I375" s="2" t="s">
        <v>5</v>
      </c>
      <c r="J375" s="1"/>
      <c r="K375" s="1"/>
      <c r="L375" s="1"/>
    </row>
    <row r="376" spans="2:12" x14ac:dyDescent="0.3">
      <c r="B376" s="5" t="s">
        <v>21</v>
      </c>
      <c r="C376" s="6"/>
      <c r="D376" s="7" t="s">
        <v>11</v>
      </c>
      <c r="E376" s="6"/>
      <c r="F376" s="6"/>
      <c r="H376" s="2" t="s">
        <v>6</v>
      </c>
      <c r="I376" s="2" t="s">
        <v>361</v>
      </c>
      <c r="J376" s="1"/>
      <c r="K376" s="1"/>
      <c r="L376" s="1"/>
    </row>
    <row r="377" spans="2:12" x14ac:dyDescent="0.3">
      <c r="B377" s="8" t="s">
        <v>22</v>
      </c>
      <c r="C377" s="9">
        <v>-170</v>
      </c>
      <c r="D377" s="7" t="s">
        <v>16</v>
      </c>
      <c r="E377" s="10">
        <v>5.8</v>
      </c>
      <c r="F377" s="9">
        <f>C377*E377</f>
        <v>-986</v>
      </c>
      <c r="H377" s="2" t="s">
        <v>7</v>
      </c>
      <c r="I377" s="2" t="s">
        <v>137</v>
      </c>
      <c r="J377" s="1"/>
      <c r="K377" s="1"/>
      <c r="L377" s="1"/>
    </row>
    <row r="378" spans="2:12" x14ac:dyDescent="0.3">
      <c r="B378" s="8" t="s">
        <v>23</v>
      </c>
      <c r="C378" s="9">
        <v>-20</v>
      </c>
      <c r="D378" s="7" t="s">
        <v>24</v>
      </c>
      <c r="E378" s="10"/>
      <c r="F378" s="9"/>
      <c r="H378" s="1"/>
      <c r="I378" s="1"/>
      <c r="J378" s="1"/>
      <c r="K378" s="1"/>
      <c r="L378" s="1"/>
    </row>
    <row r="379" spans="2:12" x14ac:dyDescent="0.3">
      <c r="B379" s="5" t="s">
        <v>25</v>
      </c>
      <c r="C379" s="6"/>
      <c r="D379" s="7" t="s">
        <v>11</v>
      </c>
      <c r="E379" s="6"/>
      <c r="F379" s="6">
        <f>SUM(F376:F378)</f>
        <v>-986</v>
      </c>
      <c r="H379" s="3" t="s">
        <v>9</v>
      </c>
      <c r="I379" s="4" t="s">
        <v>10</v>
      </c>
      <c r="J379" s="4" t="s">
        <v>11</v>
      </c>
      <c r="K379" s="4" t="s">
        <v>12</v>
      </c>
      <c r="L379" s="4" t="s">
        <v>13</v>
      </c>
    </row>
    <row r="380" spans="2:12" x14ac:dyDescent="0.3">
      <c r="B380" s="5" t="s">
        <v>26</v>
      </c>
      <c r="C380" s="6"/>
      <c r="D380" s="7" t="s">
        <v>11</v>
      </c>
      <c r="E380" s="6"/>
      <c r="F380" s="6">
        <f>SUM(F374,F379)</f>
        <v>12019</v>
      </c>
      <c r="H380" s="5" t="s">
        <v>14</v>
      </c>
      <c r="I380" s="6"/>
      <c r="J380" s="7" t="s">
        <v>11</v>
      </c>
      <c r="K380" s="6"/>
      <c r="L380" s="6"/>
    </row>
    <row r="381" spans="2:12" x14ac:dyDescent="0.3">
      <c r="B381" s="8" t="s">
        <v>11</v>
      </c>
      <c r="C381" s="9"/>
      <c r="D381" s="7" t="s">
        <v>11</v>
      </c>
      <c r="E381" s="9"/>
      <c r="F381" s="9"/>
      <c r="H381" s="8" t="s">
        <v>98</v>
      </c>
      <c r="I381" s="9">
        <v>3700</v>
      </c>
      <c r="J381" s="7" t="s">
        <v>16</v>
      </c>
      <c r="K381" s="10">
        <f>Intro_input!J39</f>
        <v>4.05</v>
      </c>
      <c r="L381" s="9">
        <f>I381*K381</f>
        <v>14985</v>
      </c>
    </row>
    <row r="382" spans="2:12" x14ac:dyDescent="0.3">
      <c r="B382" s="5" t="s">
        <v>27</v>
      </c>
      <c r="C382" s="6"/>
      <c r="D382" s="7" t="s">
        <v>11</v>
      </c>
      <c r="E382" s="6"/>
      <c r="F382" s="6"/>
      <c r="H382" s="8" t="s">
        <v>18</v>
      </c>
      <c r="I382" s="9"/>
      <c r="J382" s="7" t="s">
        <v>19</v>
      </c>
      <c r="K382" s="9"/>
      <c r="L382" s="9">
        <v>870</v>
      </c>
    </row>
    <row r="383" spans="2:12" x14ac:dyDescent="0.3">
      <c r="B383" s="8" t="s">
        <v>28</v>
      </c>
      <c r="C383" s="9">
        <v>-1</v>
      </c>
      <c r="D383" s="7" t="s">
        <v>11</v>
      </c>
      <c r="E383" s="9">
        <v>725</v>
      </c>
      <c r="F383" s="9">
        <f t="shared" ref="F383:F392" si="11">C383*E383</f>
        <v>-725</v>
      </c>
      <c r="H383" s="5" t="s">
        <v>20</v>
      </c>
      <c r="I383" s="6"/>
      <c r="J383" s="7" t="s">
        <v>11</v>
      </c>
      <c r="K383" s="6"/>
      <c r="L383" s="6">
        <f>SUM(L381:L382)</f>
        <v>15855</v>
      </c>
    </row>
    <row r="384" spans="2:12" x14ac:dyDescent="0.3">
      <c r="B384" s="8" t="s">
        <v>29</v>
      </c>
      <c r="C384" s="9">
        <v>-3</v>
      </c>
      <c r="D384" s="7" t="s">
        <v>11</v>
      </c>
      <c r="E384" s="9">
        <v>225</v>
      </c>
      <c r="F384" s="9">
        <f t="shared" si="11"/>
        <v>-675</v>
      </c>
      <c r="H384" s="8" t="s">
        <v>11</v>
      </c>
      <c r="I384" s="9"/>
      <c r="J384" s="7" t="s">
        <v>11</v>
      </c>
      <c r="K384" s="9"/>
      <c r="L384" s="9"/>
    </row>
    <row r="385" spans="2:12" x14ac:dyDescent="0.3">
      <c r="B385" s="8" t="s">
        <v>30</v>
      </c>
      <c r="C385" s="9">
        <v>-20</v>
      </c>
      <c r="D385" s="7" t="s">
        <v>11</v>
      </c>
      <c r="E385" s="9">
        <v>20</v>
      </c>
      <c r="F385" s="9">
        <f t="shared" si="11"/>
        <v>-400</v>
      </c>
      <c r="H385" s="5" t="s">
        <v>21</v>
      </c>
      <c r="I385" s="6"/>
      <c r="J385" s="7" t="s">
        <v>11</v>
      </c>
      <c r="K385" s="6"/>
      <c r="L385" s="6"/>
    </row>
    <row r="386" spans="2:12" x14ac:dyDescent="0.3">
      <c r="B386" s="8" t="s">
        <v>31</v>
      </c>
      <c r="C386" s="9">
        <v>-1</v>
      </c>
      <c r="D386" s="7" t="s">
        <v>11</v>
      </c>
      <c r="E386" s="9">
        <v>400</v>
      </c>
      <c r="F386" s="9">
        <f t="shared" si="11"/>
        <v>-400</v>
      </c>
      <c r="H386" s="8" t="s">
        <v>22</v>
      </c>
      <c r="I386" s="9">
        <v>-230</v>
      </c>
      <c r="J386" s="7" t="s">
        <v>16</v>
      </c>
      <c r="K386" s="10">
        <v>6.9</v>
      </c>
      <c r="L386" s="9">
        <f>I386*K386</f>
        <v>-1587</v>
      </c>
    </row>
    <row r="387" spans="2:12" x14ac:dyDescent="0.3">
      <c r="B387" s="8" t="s">
        <v>32</v>
      </c>
      <c r="C387" s="9">
        <v>-1</v>
      </c>
      <c r="D387" s="7" t="s">
        <v>11</v>
      </c>
      <c r="E387" s="9">
        <v>140</v>
      </c>
      <c r="F387" s="9">
        <f t="shared" si="11"/>
        <v>-140</v>
      </c>
      <c r="H387" s="5" t="s">
        <v>25</v>
      </c>
      <c r="I387" s="6"/>
      <c r="J387" s="7" t="s">
        <v>11</v>
      </c>
      <c r="K387" s="6"/>
      <c r="L387" s="6">
        <f>SUM(L385:L386)</f>
        <v>-1587</v>
      </c>
    </row>
    <row r="388" spans="2:12" x14ac:dyDescent="0.3">
      <c r="B388" s="8" t="s">
        <v>33</v>
      </c>
      <c r="C388" s="9">
        <v>-1</v>
      </c>
      <c r="D388" s="7" t="s">
        <v>11</v>
      </c>
      <c r="E388" s="9">
        <v>928</v>
      </c>
      <c r="F388" s="9">
        <f t="shared" si="11"/>
        <v>-928</v>
      </c>
      <c r="H388" s="5" t="s">
        <v>26</v>
      </c>
      <c r="I388" s="6"/>
      <c r="J388" s="7" t="s">
        <v>11</v>
      </c>
      <c r="K388" s="6"/>
      <c r="L388" s="6">
        <f>SUM(L383,L387)</f>
        <v>14268</v>
      </c>
    </row>
    <row r="389" spans="2:12" x14ac:dyDescent="0.3">
      <c r="B389" s="8" t="s">
        <v>34</v>
      </c>
      <c r="C389" s="9">
        <v>-1</v>
      </c>
      <c r="D389" s="7" t="s">
        <v>11</v>
      </c>
      <c r="E389" s="9">
        <v>422</v>
      </c>
      <c r="F389" s="9">
        <f t="shared" si="11"/>
        <v>-422</v>
      </c>
      <c r="H389" s="8" t="s">
        <v>11</v>
      </c>
      <c r="I389" s="9"/>
      <c r="J389" s="7" t="s">
        <v>11</v>
      </c>
      <c r="K389" s="9"/>
      <c r="L389" s="9"/>
    </row>
    <row r="390" spans="2:12" x14ac:dyDescent="0.3">
      <c r="B390" s="8" t="s">
        <v>35</v>
      </c>
      <c r="C390" s="9">
        <v>-5000</v>
      </c>
      <c r="D390" s="7" t="s">
        <v>11</v>
      </c>
      <c r="E390" s="11">
        <v>0.11</v>
      </c>
      <c r="F390" s="9">
        <f t="shared" si="11"/>
        <v>-550</v>
      </c>
      <c r="H390" s="5" t="s">
        <v>27</v>
      </c>
      <c r="I390" s="6"/>
      <c r="J390" s="7" t="s">
        <v>11</v>
      </c>
      <c r="K390" s="6"/>
      <c r="L390" s="6"/>
    </row>
    <row r="391" spans="2:12" x14ac:dyDescent="0.3">
      <c r="B391" s="8" t="s">
        <v>36</v>
      </c>
      <c r="C391" s="12">
        <v>-8.1999999999999993</v>
      </c>
      <c r="D391" s="7" t="s">
        <v>11</v>
      </c>
      <c r="E391" s="9">
        <v>90</v>
      </c>
      <c r="F391" s="9">
        <f t="shared" si="11"/>
        <v>-737.99999999999989</v>
      </c>
      <c r="H391" s="8" t="s">
        <v>28</v>
      </c>
      <c r="I391" s="9">
        <v>-1</v>
      </c>
      <c r="J391" s="7" t="s">
        <v>11</v>
      </c>
      <c r="K391" s="9">
        <v>725</v>
      </c>
      <c r="L391" s="9">
        <f t="shared" ref="L391:L397" si="12">I391*K391</f>
        <v>-725</v>
      </c>
    </row>
    <row r="392" spans="2:12" x14ac:dyDescent="0.3">
      <c r="B392" s="8" t="s">
        <v>37</v>
      </c>
      <c r="C392" s="9">
        <v>-1</v>
      </c>
      <c r="D392" s="7" t="s">
        <v>11</v>
      </c>
      <c r="E392" s="9">
        <v>300</v>
      </c>
      <c r="F392" s="9">
        <f t="shared" si="11"/>
        <v>-300</v>
      </c>
      <c r="H392" s="8" t="s">
        <v>29</v>
      </c>
      <c r="I392" s="9">
        <v>-3</v>
      </c>
      <c r="J392" s="7" t="s">
        <v>11</v>
      </c>
      <c r="K392" s="9">
        <v>225</v>
      </c>
      <c r="L392" s="9">
        <f t="shared" si="12"/>
        <v>-675</v>
      </c>
    </row>
    <row r="393" spans="2:12" x14ac:dyDescent="0.3">
      <c r="B393" s="8" t="s">
        <v>38</v>
      </c>
      <c r="C393" s="9"/>
      <c r="D393" s="7" t="s">
        <v>11</v>
      </c>
      <c r="E393" s="9"/>
      <c r="F393" s="9">
        <v>-750</v>
      </c>
      <c r="H393" s="8" t="s">
        <v>31</v>
      </c>
      <c r="I393" s="9">
        <v>-1</v>
      </c>
      <c r="J393" s="7" t="s">
        <v>11</v>
      </c>
      <c r="K393" s="9">
        <v>400</v>
      </c>
      <c r="L393" s="9">
        <f t="shared" si="12"/>
        <v>-400</v>
      </c>
    </row>
    <row r="394" spans="2:12" x14ac:dyDescent="0.3">
      <c r="B394" s="5" t="s">
        <v>39</v>
      </c>
      <c r="C394" s="6"/>
      <c r="D394" s="7" t="s">
        <v>11</v>
      </c>
      <c r="E394" s="6"/>
      <c r="F394" s="6">
        <f>SUM(F383:F393)</f>
        <v>-6028</v>
      </c>
      <c r="H394" s="8" t="s">
        <v>354</v>
      </c>
      <c r="I394" s="9">
        <v>-3</v>
      </c>
      <c r="J394" s="7" t="s">
        <v>11</v>
      </c>
      <c r="K394" s="9">
        <v>160</v>
      </c>
      <c r="L394" s="9">
        <f t="shared" si="12"/>
        <v>-480</v>
      </c>
    </row>
    <row r="395" spans="2:12" x14ac:dyDescent="0.3">
      <c r="B395" s="8" t="s">
        <v>40</v>
      </c>
      <c r="C395" s="9"/>
      <c r="D395" s="7" t="s">
        <v>11</v>
      </c>
      <c r="E395" s="9"/>
      <c r="F395" s="9">
        <f>SUM(F380,F394)</f>
        <v>5991</v>
      </c>
      <c r="H395" s="8" t="s">
        <v>33</v>
      </c>
      <c r="I395" s="9">
        <v>-1</v>
      </c>
      <c r="J395" s="7" t="s">
        <v>11</v>
      </c>
      <c r="K395" s="9">
        <v>1173</v>
      </c>
      <c r="L395" s="9">
        <f t="shared" si="12"/>
        <v>-1173</v>
      </c>
    </row>
    <row r="396" spans="2:12" x14ac:dyDescent="0.3">
      <c r="B396" s="1"/>
      <c r="C396" s="1"/>
      <c r="D396" s="1"/>
      <c r="E396" s="1"/>
      <c r="F396" s="1"/>
      <c r="H396" s="8" t="s">
        <v>340</v>
      </c>
      <c r="I396" s="9">
        <v>-1</v>
      </c>
      <c r="J396" s="7" t="s">
        <v>11</v>
      </c>
      <c r="K396" s="9">
        <v>335</v>
      </c>
      <c r="L396" s="9">
        <f t="shared" si="12"/>
        <v>-335</v>
      </c>
    </row>
    <row r="397" spans="2:12" x14ac:dyDescent="0.3">
      <c r="B397" s="2" t="s">
        <v>54</v>
      </c>
      <c r="C397" s="1"/>
      <c r="D397" s="1"/>
      <c r="E397" s="1"/>
      <c r="F397" s="1"/>
      <c r="H397" s="8" t="s">
        <v>148</v>
      </c>
      <c r="I397" s="9">
        <v>-3700</v>
      </c>
      <c r="J397" s="7" t="s">
        <v>11</v>
      </c>
      <c r="K397" s="10">
        <v>0.14000000000000001</v>
      </c>
      <c r="L397" s="9">
        <f t="shared" si="12"/>
        <v>-518</v>
      </c>
    </row>
    <row r="398" spans="2:12" x14ac:dyDescent="0.3">
      <c r="B398" s="2" t="s">
        <v>49</v>
      </c>
      <c r="C398" s="1"/>
      <c r="D398" s="1"/>
      <c r="E398" s="1"/>
      <c r="F398" s="1"/>
      <c r="H398" s="8" t="s">
        <v>38</v>
      </c>
      <c r="I398" s="9"/>
      <c r="J398" s="7" t="s">
        <v>11</v>
      </c>
      <c r="K398" s="9"/>
      <c r="L398" s="9">
        <v>-750</v>
      </c>
    </row>
    <row r="399" spans="2:12" x14ac:dyDescent="0.3">
      <c r="B399" s="2" t="s">
        <v>51</v>
      </c>
      <c r="C399" s="1"/>
      <c r="D399" s="1"/>
      <c r="E399" s="1"/>
      <c r="F399" s="1"/>
      <c r="H399" s="5" t="s">
        <v>39</v>
      </c>
      <c r="I399" s="6"/>
      <c r="J399" s="7" t="s">
        <v>11</v>
      </c>
      <c r="K399" s="6"/>
      <c r="L399" s="6">
        <f>SUM(L391:L398)</f>
        <v>-5056</v>
      </c>
    </row>
    <row r="400" spans="2:12" x14ac:dyDescent="0.3">
      <c r="B400" s="1"/>
      <c r="C400" s="1"/>
      <c r="D400" s="1"/>
      <c r="E400" s="1"/>
      <c r="F400" s="1"/>
      <c r="H400" s="8" t="s">
        <v>40</v>
      </c>
      <c r="I400" s="9"/>
      <c r="J400" s="7" t="s">
        <v>11</v>
      </c>
      <c r="K400" s="9"/>
      <c r="L400" s="9">
        <f>SUM(L388,L399)</f>
        <v>9212</v>
      </c>
    </row>
    <row r="401" spans="2:12" x14ac:dyDescent="0.3">
      <c r="B401" s="2" t="s">
        <v>41</v>
      </c>
      <c r="C401" s="1"/>
      <c r="D401" s="1"/>
      <c r="E401" s="1"/>
      <c r="F401" s="1"/>
      <c r="H401" s="1"/>
      <c r="I401" s="1"/>
      <c r="J401" s="1"/>
      <c r="K401" s="1"/>
      <c r="L401" s="1"/>
    </row>
    <row r="402" spans="2:12" x14ac:dyDescent="0.3">
      <c r="B402" s="1"/>
      <c r="C402" s="1"/>
      <c r="D402" s="1"/>
      <c r="E402" s="1"/>
      <c r="F402" s="1"/>
      <c r="H402" s="2" t="s">
        <v>341</v>
      </c>
      <c r="I402" s="1"/>
      <c r="J402" s="1"/>
      <c r="K402" s="1"/>
      <c r="L402" s="1"/>
    </row>
    <row r="403" spans="2:12" x14ac:dyDescent="0.3">
      <c r="B403" s="1" t="s">
        <v>65</v>
      </c>
      <c r="C403" s="1"/>
      <c r="D403" s="1"/>
      <c r="E403" s="1"/>
      <c r="F403" s="1"/>
      <c r="H403" s="2" t="s">
        <v>145</v>
      </c>
      <c r="I403" s="1"/>
      <c r="J403" s="1"/>
      <c r="K403" s="1"/>
      <c r="L403" s="1"/>
    </row>
    <row r="404" spans="2:12" x14ac:dyDescent="0.3">
      <c r="B404" s="2" t="s">
        <v>1</v>
      </c>
      <c r="C404" s="2" t="s">
        <v>2</v>
      </c>
      <c r="D404" s="1"/>
      <c r="E404" s="1"/>
      <c r="F404" s="1"/>
      <c r="H404" s="1"/>
      <c r="I404" s="1"/>
      <c r="J404" s="1"/>
      <c r="K404" s="1"/>
      <c r="L404" s="1"/>
    </row>
    <row r="405" spans="2:12" x14ac:dyDescent="0.3">
      <c r="B405" s="2" t="s">
        <v>3</v>
      </c>
      <c r="C405" s="2" t="s">
        <v>133</v>
      </c>
      <c r="D405" s="1"/>
      <c r="E405" s="1"/>
      <c r="F405" s="1"/>
      <c r="H405" s="2" t="s">
        <v>41</v>
      </c>
      <c r="I405" s="1"/>
      <c r="J405" s="1"/>
      <c r="K405" s="1"/>
      <c r="L405" s="1"/>
    </row>
    <row r="406" spans="2:12" x14ac:dyDescent="0.3">
      <c r="B406" s="2" t="s">
        <v>4</v>
      </c>
      <c r="C406" s="2" t="s">
        <v>5</v>
      </c>
      <c r="D406" s="1"/>
      <c r="E406" s="1"/>
      <c r="F406" s="1"/>
      <c r="H406" s="1"/>
      <c r="I406" s="1"/>
      <c r="J406" s="1"/>
      <c r="K406" s="1"/>
      <c r="L406" s="1"/>
    </row>
    <row r="407" spans="2:12" x14ac:dyDescent="0.3">
      <c r="B407" s="2" t="s">
        <v>6</v>
      </c>
      <c r="C407" s="2" t="s">
        <v>361</v>
      </c>
      <c r="D407" s="1"/>
      <c r="E407" s="1"/>
      <c r="F407" s="1"/>
      <c r="H407" s="1" t="s">
        <v>100</v>
      </c>
      <c r="I407" s="1"/>
      <c r="J407" s="1"/>
      <c r="K407" s="1"/>
      <c r="L407" s="1"/>
    </row>
    <row r="408" spans="2:12" x14ac:dyDescent="0.3">
      <c r="B408" s="2" t="s">
        <v>7</v>
      </c>
      <c r="C408" s="2" t="s">
        <v>8</v>
      </c>
      <c r="D408" s="1"/>
      <c r="E408" s="1"/>
      <c r="F408" s="1"/>
      <c r="H408" s="2" t="s">
        <v>1</v>
      </c>
      <c r="I408" s="2" t="s">
        <v>2</v>
      </c>
      <c r="J408" s="1"/>
      <c r="K408" s="1"/>
      <c r="L408" s="1"/>
    </row>
    <row r="409" spans="2:12" x14ac:dyDescent="0.3">
      <c r="B409" s="1"/>
      <c r="C409" s="1"/>
      <c r="D409" s="1"/>
      <c r="E409" s="1"/>
      <c r="F409" s="1"/>
      <c r="H409" s="2" t="s">
        <v>3</v>
      </c>
      <c r="I409" s="2" t="s">
        <v>133</v>
      </c>
      <c r="J409" s="1"/>
      <c r="K409" s="1"/>
      <c r="L409" s="1"/>
    </row>
    <row r="410" spans="2:12" x14ac:dyDescent="0.3">
      <c r="B410" s="3" t="s">
        <v>9</v>
      </c>
      <c r="C410" s="4" t="s">
        <v>10</v>
      </c>
      <c r="D410" s="4" t="s">
        <v>11</v>
      </c>
      <c r="E410" s="4" t="s">
        <v>12</v>
      </c>
      <c r="F410" s="4" t="s">
        <v>13</v>
      </c>
      <c r="H410" s="2" t="s">
        <v>4</v>
      </c>
      <c r="I410" s="2" t="s">
        <v>5</v>
      </c>
      <c r="J410" s="1"/>
      <c r="K410" s="1"/>
      <c r="L410" s="1"/>
    </row>
    <row r="411" spans="2:12" x14ac:dyDescent="0.3">
      <c r="B411" s="1"/>
      <c r="C411" s="1"/>
      <c r="D411" s="1"/>
      <c r="E411" s="1"/>
      <c r="F411" s="1"/>
      <c r="H411" s="2" t="s">
        <v>6</v>
      </c>
      <c r="I411" s="2" t="s">
        <v>361</v>
      </c>
      <c r="J411" s="1"/>
      <c r="K411" s="1"/>
      <c r="L411" s="1"/>
    </row>
    <row r="412" spans="2:12" x14ac:dyDescent="0.3">
      <c r="B412" s="2" t="s">
        <v>56</v>
      </c>
      <c r="C412" s="1"/>
      <c r="D412" s="1"/>
      <c r="E412" s="1"/>
      <c r="F412" s="1"/>
      <c r="H412" s="2" t="s">
        <v>7</v>
      </c>
      <c r="I412" s="2" t="s">
        <v>137</v>
      </c>
      <c r="J412" s="1"/>
      <c r="K412" s="1"/>
      <c r="L412" s="1"/>
    </row>
    <row r="413" spans="2:12" x14ac:dyDescent="0.3">
      <c r="B413" s="1"/>
      <c r="C413" s="1"/>
      <c r="D413" s="1"/>
      <c r="E413" s="1"/>
      <c r="F413" s="1"/>
      <c r="H413" s="1"/>
      <c r="I413" s="1"/>
      <c r="J413" s="1"/>
      <c r="K413" s="1"/>
      <c r="L413" s="1"/>
    </row>
    <row r="414" spans="2:12" x14ac:dyDescent="0.3">
      <c r="B414" s="2" t="s">
        <v>41</v>
      </c>
      <c r="C414" s="1"/>
      <c r="D414" s="1"/>
      <c r="E414" s="1"/>
      <c r="F414" s="1"/>
      <c r="H414" s="3" t="s">
        <v>9</v>
      </c>
      <c r="I414" s="4" t="s">
        <v>10</v>
      </c>
      <c r="J414" s="4" t="s">
        <v>11</v>
      </c>
      <c r="K414" s="4" t="s">
        <v>12</v>
      </c>
      <c r="L414" s="4" t="s">
        <v>13</v>
      </c>
    </row>
    <row r="415" spans="2:12" x14ac:dyDescent="0.3">
      <c r="B415" s="1"/>
      <c r="C415" s="1"/>
      <c r="D415" s="1"/>
      <c r="E415" s="1"/>
      <c r="F415" s="1"/>
      <c r="H415" s="5" t="s">
        <v>14</v>
      </c>
      <c r="I415" s="6"/>
      <c r="J415" s="7" t="s">
        <v>11</v>
      </c>
      <c r="K415" s="6"/>
      <c r="L415" s="6"/>
    </row>
    <row r="416" spans="2:12" x14ac:dyDescent="0.3">
      <c r="B416" s="1" t="s">
        <v>66</v>
      </c>
      <c r="C416" s="1"/>
      <c r="D416" s="1"/>
      <c r="E416" s="1"/>
      <c r="F416" s="1"/>
      <c r="H416" s="8" t="s">
        <v>146</v>
      </c>
      <c r="I416" s="9">
        <v>2000</v>
      </c>
      <c r="J416" s="7" t="s">
        <v>16</v>
      </c>
      <c r="K416" s="10">
        <f>Intro_input!J40</f>
        <v>5.5</v>
      </c>
      <c r="L416" s="9">
        <f>I416*K416</f>
        <v>11000</v>
      </c>
    </row>
    <row r="417" spans="2:12" x14ac:dyDescent="0.3">
      <c r="B417" s="2" t="s">
        <v>1</v>
      </c>
      <c r="C417" s="2" t="s">
        <v>2</v>
      </c>
      <c r="D417" s="1"/>
      <c r="E417" s="1"/>
      <c r="F417" s="1"/>
      <c r="H417" s="8" t="s">
        <v>18</v>
      </c>
      <c r="I417" s="9"/>
      <c r="J417" s="7" t="s">
        <v>19</v>
      </c>
      <c r="K417" s="9"/>
      <c r="L417" s="9">
        <v>870</v>
      </c>
    </row>
    <row r="418" spans="2:12" x14ac:dyDescent="0.3">
      <c r="B418" s="2" t="s">
        <v>3</v>
      </c>
      <c r="C418" s="2" t="s">
        <v>133</v>
      </c>
      <c r="D418" s="1"/>
      <c r="E418" s="1"/>
      <c r="F418" s="1"/>
      <c r="H418" s="5" t="s">
        <v>20</v>
      </c>
      <c r="I418" s="6"/>
      <c r="J418" s="7" t="s">
        <v>11</v>
      </c>
      <c r="K418" s="6"/>
      <c r="L418" s="6">
        <f>SUM(L416:L417)</f>
        <v>11870</v>
      </c>
    </row>
    <row r="419" spans="2:12" x14ac:dyDescent="0.3">
      <c r="B419" s="2" t="s">
        <v>4</v>
      </c>
      <c r="C419" s="2" t="s">
        <v>5</v>
      </c>
      <c r="D419" s="1"/>
      <c r="E419" s="1"/>
      <c r="F419" s="1"/>
      <c r="H419" s="8" t="s">
        <v>11</v>
      </c>
      <c r="I419" s="9"/>
      <c r="J419" s="7" t="s">
        <v>11</v>
      </c>
      <c r="K419" s="9"/>
      <c r="L419" s="9"/>
    </row>
    <row r="420" spans="2:12" x14ac:dyDescent="0.3">
      <c r="B420" s="2" t="s">
        <v>6</v>
      </c>
      <c r="C420" s="2" t="s">
        <v>361</v>
      </c>
      <c r="D420" s="1"/>
      <c r="E420" s="1"/>
      <c r="F420" s="1"/>
      <c r="H420" s="5" t="s">
        <v>21</v>
      </c>
      <c r="I420" s="6"/>
      <c r="J420" s="7" t="s">
        <v>11</v>
      </c>
      <c r="K420" s="6"/>
      <c r="L420" s="6"/>
    </row>
    <row r="421" spans="2:12" x14ac:dyDescent="0.3">
      <c r="B421" s="2" t="s">
        <v>7</v>
      </c>
      <c r="C421" s="2" t="s">
        <v>8</v>
      </c>
      <c r="D421" s="1"/>
      <c r="E421" s="1"/>
      <c r="F421" s="1"/>
      <c r="H421" s="8" t="s">
        <v>22</v>
      </c>
      <c r="I421" s="9">
        <v>-180</v>
      </c>
      <c r="J421" s="7" t="s">
        <v>16</v>
      </c>
      <c r="K421" s="10">
        <v>7</v>
      </c>
      <c r="L421" s="9">
        <f>I421*K421</f>
        <v>-1260</v>
      </c>
    </row>
    <row r="422" spans="2:12" x14ac:dyDescent="0.3">
      <c r="B422" s="1"/>
      <c r="C422" s="1"/>
      <c r="D422" s="1"/>
      <c r="E422" s="1"/>
      <c r="F422" s="1"/>
      <c r="H422" s="5" t="s">
        <v>25</v>
      </c>
      <c r="I422" s="6"/>
      <c r="J422" s="7" t="s">
        <v>11</v>
      </c>
      <c r="K422" s="6"/>
      <c r="L422" s="6">
        <f>SUM(L420:L421)</f>
        <v>-1260</v>
      </c>
    </row>
    <row r="423" spans="2:12" x14ac:dyDescent="0.3">
      <c r="B423" s="3" t="s">
        <v>9</v>
      </c>
      <c r="C423" s="4" t="s">
        <v>10</v>
      </c>
      <c r="D423" s="4" t="s">
        <v>11</v>
      </c>
      <c r="E423" s="4" t="s">
        <v>12</v>
      </c>
      <c r="F423" s="4" t="s">
        <v>13</v>
      </c>
      <c r="H423" s="5" t="s">
        <v>26</v>
      </c>
      <c r="I423" s="6"/>
      <c r="J423" s="7" t="s">
        <v>11</v>
      </c>
      <c r="K423" s="6"/>
      <c r="L423" s="6">
        <f>SUM(L418,L422)</f>
        <v>10610</v>
      </c>
    </row>
    <row r="424" spans="2:12" x14ac:dyDescent="0.3">
      <c r="B424" s="5" t="s">
        <v>14</v>
      </c>
      <c r="C424" s="6"/>
      <c r="D424" s="7" t="s">
        <v>11</v>
      </c>
      <c r="E424" s="6"/>
      <c r="F424" s="6"/>
      <c r="H424" s="8" t="s">
        <v>11</v>
      </c>
      <c r="I424" s="9"/>
      <c r="J424" s="7" t="s">
        <v>11</v>
      </c>
      <c r="K424" s="9"/>
      <c r="L424" s="9"/>
    </row>
    <row r="425" spans="2:12" x14ac:dyDescent="0.3">
      <c r="B425" s="8" t="s">
        <v>67</v>
      </c>
      <c r="C425" s="9">
        <v>1100</v>
      </c>
      <c r="D425" s="7" t="s">
        <v>16</v>
      </c>
      <c r="E425" s="10">
        <f>Intro_input!J31</f>
        <v>12</v>
      </c>
      <c r="F425" s="9">
        <f>C425*E425</f>
        <v>13200</v>
      </c>
      <c r="H425" s="5" t="s">
        <v>27</v>
      </c>
      <c r="I425" s="6"/>
      <c r="J425" s="7" t="s">
        <v>11</v>
      </c>
      <c r="K425" s="6"/>
      <c r="L425" s="6"/>
    </row>
    <row r="426" spans="2:12" x14ac:dyDescent="0.3">
      <c r="B426" s="8" t="s">
        <v>68</v>
      </c>
      <c r="C426" s="9">
        <v>3000</v>
      </c>
      <c r="D426" s="7" t="s">
        <v>16</v>
      </c>
      <c r="E426" s="15">
        <f>Intro_input!$J$23</f>
        <v>0.85</v>
      </c>
      <c r="F426" s="9">
        <f>C426*E426</f>
        <v>2550</v>
      </c>
      <c r="H426" s="8" t="s">
        <v>28</v>
      </c>
      <c r="I426" s="9">
        <v>-1</v>
      </c>
      <c r="J426" s="7" t="s">
        <v>11</v>
      </c>
      <c r="K426" s="9">
        <v>725</v>
      </c>
      <c r="L426" s="9">
        <f t="shared" ref="L426:L433" si="13">I426*K426</f>
        <v>-725</v>
      </c>
    </row>
    <row r="427" spans="2:12" x14ac:dyDescent="0.3">
      <c r="B427" s="8" t="s">
        <v>18</v>
      </c>
      <c r="C427" s="9"/>
      <c r="D427" s="7" t="s">
        <v>19</v>
      </c>
      <c r="E427" s="9"/>
      <c r="F427" s="9">
        <v>870</v>
      </c>
      <c r="H427" s="8" t="s">
        <v>29</v>
      </c>
      <c r="I427" s="9">
        <v>-3</v>
      </c>
      <c r="J427" s="7" t="s">
        <v>11</v>
      </c>
      <c r="K427" s="9">
        <v>225</v>
      </c>
      <c r="L427" s="9">
        <f t="shared" si="13"/>
        <v>-675</v>
      </c>
    </row>
    <row r="428" spans="2:12" x14ac:dyDescent="0.3">
      <c r="B428" s="5" t="s">
        <v>20</v>
      </c>
      <c r="C428" s="6"/>
      <c r="D428" s="7" t="s">
        <v>11</v>
      </c>
      <c r="E428" s="6"/>
      <c r="F428" s="6">
        <f>SUM(F425:F427)</f>
        <v>16620</v>
      </c>
      <c r="H428" s="8" t="s">
        <v>31</v>
      </c>
      <c r="I428" s="9">
        <v>-1</v>
      </c>
      <c r="J428" s="7" t="s">
        <v>11</v>
      </c>
      <c r="K428" s="9">
        <v>400</v>
      </c>
      <c r="L428" s="9">
        <f t="shared" si="13"/>
        <v>-400</v>
      </c>
    </row>
    <row r="429" spans="2:12" x14ac:dyDescent="0.3">
      <c r="B429" s="8" t="s">
        <v>11</v>
      </c>
      <c r="C429" s="9"/>
      <c r="D429" s="7" t="s">
        <v>11</v>
      </c>
      <c r="E429" s="9"/>
      <c r="F429" s="9"/>
      <c r="H429" s="8" t="s">
        <v>91</v>
      </c>
      <c r="I429" s="9">
        <v>-1</v>
      </c>
      <c r="J429" s="7" t="s">
        <v>11</v>
      </c>
      <c r="K429" s="9">
        <v>175</v>
      </c>
      <c r="L429" s="9">
        <f t="shared" si="13"/>
        <v>-175</v>
      </c>
    </row>
    <row r="430" spans="2:12" x14ac:dyDescent="0.3">
      <c r="B430" s="5" t="s">
        <v>21</v>
      </c>
      <c r="C430" s="6"/>
      <c r="D430" s="7" t="s">
        <v>11</v>
      </c>
      <c r="E430" s="6"/>
      <c r="F430" s="6"/>
      <c r="H430" s="8" t="s">
        <v>32</v>
      </c>
      <c r="I430" s="9">
        <v>-3</v>
      </c>
      <c r="J430" s="7" t="s">
        <v>11</v>
      </c>
      <c r="K430" s="9">
        <v>160</v>
      </c>
      <c r="L430" s="9">
        <f t="shared" si="13"/>
        <v>-480</v>
      </c>
    </row>
    <row r="431" spans="2:12" x14ac:dyDescent="0.3">
      <c r="B431" s="8" t="s">
        <v>22</v>
      </c>
      <c r="C431" s="9">
        <v>-7</v>
      </c>
      <c r="D431" s="7" t="s">
        <v>16</v>
      </c>
      <c r="E431" s="10">
        <v>60</v>
      </c>
      <c r="F431" s="9">
        <f>C431*E431</f>
        <v>-420</v>
      </c>
      <c r="H431" s="8" t="s">
        <v>33</v>
      </c>
      <c r="I431" s="9">
        <v>-1</v>
      </c>
      <c r="J431" s="7" t="s">
        <v>11</v>
      </c>
      <c r="K431" s="9">
        <v>875</v>
      </c>
      <c r="L431" s="9">
        <f t="shared" si="13"/>
        <v>-875</v>
      </c>
    </row>
    <row r="432" spans="2:12" x14ac:dyDescent="0.3">
      <c r="B432" s="8" t="s">
        <v>69</v>
      </c>
      <c r="C432" s="9">
        <v>-45</v>
      </c>
      <c r="D432" s="7" t="s">
        <v>24</v>
      </c>
      <c r="E432" s="10"/>
      <c r="F432" s="9"/>
      <c r="H432" s="8" t="s">
        <v>147</v>
      </c>
      <c r="I432" s="9">
        <v>-1</v>
      </c>
      <c r="J432" s="7" t="s">
        <v>11</v>
      </c>
      <c r="K432" s="9">
        <v>325</v>
      </c>
      <c r="L432" s="9">
        <f t="shared" si="13"/>
        <v>-325</v>
      </c>
    </row>
    <row r="433" spans="2:12" x14ac:dyDescent="0.3">
      <c r="B433" s="8" t="s">
        <v>70</v>
      </c>
      <c r="C433" s="9">
        <v>-1250</v>
      </c>
      <c r="D433" s="7" t="s">
        <v>71</v>
      </c>
      <c r="E433" s="10">
        <v>0.5</v>
      </c>
      <c r="F433" s="9">
        <f>C433*E433</f>
        <v>-625</v>
      </c>
      <c r="H433" s="8" t="s">
        <v>148</v>
      </c>
      <c r="I433" s="9">
        <v>-2000</v>
      </c>
      <c r="J433" s="7" t="s">
        <v>11</v>
      </c>
      <c r="K433" s="10">
        <v>0.14499999999999999</v>
      </c>
      <c r="L433" s="9">
        <f t="shared" si="13"/>
        <v>-290</v>
      </c>
    </row>
    <row r="434" spans="2:12" x14ac:dyDescent="0.3">
      <c r="B434" s="5" t="s">
        <v>25</v>
      </c>
      <c r="C434" s="6"/>
      <c r="D434" s="7" t="s">
        <v>11</v>
      </c>
      <c r="E434" s="6"/>
      <c r="F434" s="6">
        <f>SUM(F431:F433)</f>
        <v>-1045</v>
      </c>
      <c r="H434" s="8" t="s">
        <v>38</v>
      </c>
      <c r="I434" s="9"/>
      <c r="J434" s="7" t="s">
        <v>11</v>
      </c>
      <c r="K434" s="9"/>
      <c r="L434" s="9">
        <v>-750</v>
      </c>
    </row>
    <row r="435" spans="2:12" x14ac:dyDescent="0.3">
      <c r="B435" s="5" t="s">
        <v>72</v>
      </c>
      <c r="C435" s="6"/>
      <c r="D435" s="7" t="s">
        <v>11</v>
      </c>
      <c r="E435" s="6"/>
      <c r="F435" s="6">
        <f>SUM(F428,F434)</f>
        <v>15575</v>
      </c>
      <c r="H435" s="5" t="s">
        <v>39</v>
      </c>
      <c r="I435" s="6"/>
      <c r="J435" s="7" t="s">
        <v>11</v>
      </c>
      <c r="K435" s="6"/>
      <c r="L435" s="6">
        <f>SUM(L426:L434)</f>
        <v>-4695</v>
      </c>
    </row>
    <row r="436" spans="2:12" x14ac:dyDescent="0.3">
      <c r="B436" s="8" t="s">
        <v>11</v>
      </c>
      <c r="C436" s="9"/>
      <c r="D436" s="7" t="s">
        <v>11</v>
      </c>
      <c r="E436" s="9"/>
      <c r="F436" s="9"/>
      <c r="H436" s="8" t="s">
        <v>40</v>
      </c>
      <c r="I436" s="9"/>
      <c r="J436" s="7" t="s">
        <v>11</v>
      </c>
      <c r="K436" s="9"/>
      <c r="L436" s="9">
        <f>SUM(L423,L435)</f>
        <v>5915</v>
      </c>
    </row>
    <row r="437" spans="2:12" x14ac:dyDescent="0.3">
      <c r="B437" s="5" t="s">
        <v>27</v>
      </c>
      <c r="C437" s="6"/>
      <c r="D437" s="7" t="s">
        <v>11</v>
      </c>
      <c r="E437" s="6"/>
      <c r="F437" s="6"/>
      <c r="H437" s="1"/>
      <c r="I437" s="1"/>
      <c r="J437" s="1"/>
      <c r="K437" s="1"/>
      <c r="L437" s="1"/>
    </row>
    <row r="438" spans="2:12" x14ac:dyDescent="0.3">
      <c r="B438" s="8" t="s">
        <v>29</v>
      </c>
      <c r="C438" s="9">
        <v>-2</v>
      </c>
      <c r="D438" s="7" t="s">
        <v>11</v>
      </c>
      <c r="E438" s="9">
        <v>225</v>
      </c>
      <c r="F438" s="9">
        <f t="shared" ref="F438:F445" si="14">C438*E438</f>
        <v>-450</v>
      </c>
      <c r="H438" s="2" t="s">
        <v>149</v>
      </c>
      <c r="I438" s="1"/>
      <c r="J438" s="1"/>
      <c r="K438" s="1"/>
      <c r="L438" s="1"/>
    </row>
    <row r="439" spans="2:12" x14ac:dyDescent="0.3">
      <c r="B439" s="8" t="s">
        <v>30</v>
      </c>
      <c r="C439" s="9">
        <v>-45</v>
      </c>
      <c r="D439" s="7" t="s">
        <v>11</v>
      </c>
      <c r="E439" s="9">
        <v>20</v>
      </c>
      <c r="F439" s="9">
        <f t="shared" si="14"/>
        <v>-900</v>
      </c>
      <c r="H439" s="2" t="s">
        <v>150</v>
      </c>
      <c r="I439" s="1"/>
      <c r="J439" s="1"/>
      <c r="K439" s="1"/>
      <c r="L439" s="1"/>
    </row>
    <row r="440" spans="2:12" x14ac:dyDescent="0.3">
      <c r="B440" s="8" t="s">
        <v>73</v>
      </c>
      <c r="C440" s="9">
        <v>-0.5</v>
      </c>
      <c r="D440" s="7" t="s">
        <v>11</v>
      </c>
      <c r="E440" s="9">
        <v>350</v>
      </c>
      <c r="F440" s="9">
        <f t="shared" si="14"/>
        <v>-175</v>
      </c>
      <c r="H440" s="1"/>
      <c r="I440" s="1"/>
      <c r="J440" s="1"/>
      <c r="K440" s="1"/>
      <c r="L440" s="1"/>
    </row>
    <row r="441" spans="2:12" x14ac:dyDescent="0.3">
      <c r="B441" s="8" t="s">
        <v>33</v>
      </c>
      <c r="C441" s="9">
        <v>-1</v>
      </c>
      <c r="D441" s="7" t="s">
        <v>11</v>
      </c>
      <c r="E441" s="9">
        <v>1473</v>
      </c>
      <c r="F441" s="9">
        <f t="shared" si="14"/>
        <v>-1473</v>
      </c>
      <c r="H441" s="2" t="s">
        <v>41</v>
      </c>
      <c r="I441" s="1"/>
      <c r="J441" s="1"/>
      <c r="K441" s="1"/>
      <c r="L441" s="1"/>
    </row>
    <row r="442" spans="2:12" x14ac:dyDescent="0.3">
      <c r="B442" s="8" t="s">
        <v>74</v>
      </c>
      <c r="C442" s="9">
        <v>-1</v>
      </c>
      <c r="D442" s="7" t="s">
        <v>11</v>
      </c>
      <c r="E442" s="9">
        <v>425</v>
      </c>
      <c r="F442" s="9">
        <f t="shared" si="14"/>
        <v>-425</v>
      </c>
      <c r="H442" s="1"/>
      <c r="I442" s="1"/>
      <c r="J442" s="1"/>
      <c r="K442" s="1"/>
      <c r="L442" s="1"/>
    </row>
    <row r="443" spans="2:12" x14ac:dyDescent="0.3">
      <c r="B443" s="8" t="s">
        <v>75</v>
      </c>
      <c r="C443" s="9">
        <v>-1650</v>
      </c>
      <c r="D443" s="7" t="s">
        <v>11</v>
      </c>
      <c r="E443" s="10">
        <v>0.3</v>
      </c>
      <c r="F443" s="9">
        <f t="shared" si="14"/>
        <v>-495</v>
      </c>
      <c r="H443" s="1" t="s">
        <v>102</v>
      </c>
      <c r="I443" s="1"/>
      <c r="J443" s="1"/>
      <c r="K443" s="1"/>
      <c r="L443" s="1"/>
    </row>
    <row r="444" spans="2:12" x14ac:dyDescent="0.3">
      <c r="B444" s="8" t="s">
        <v>36</v>
      </c>
      <c r="C444" s="12">
        <v>-6</v>
      </c>
      <c r="D444" s="7" t="s">
        <v>11</v>
      </c>
      <c r="E444" s="9">
        <v>90</v>
      </c>
      <c r="F444" s="9">
        <f t="shared" si="14"/>
        <v>-540</v>
      </c>
      <c r="H444" s="2" t="s">
        <v>1</v>
      </c>
      <c r="I444" s="2" t="s">
        <v>2</v>
      </c>
      <c r="J444" s="1"/>
      <c r="K444" s="1"/>
      <c r="L444" s="1"/>
    </row>
    <row r="445" spans="2:12" x14ac:dyDescent="0.3">
      <c r="B445" s="8" t="s">
        <v>37</v>
      </c>
      <c r="C445" s="9">
        <v>-1</v>
      </c>
      <c r="D445" s="7" t="s">
        <v>11</v>
      </c>
      <c r="E445" s="9">
        <v>311</v>
      </c>
      <c r="F445" s="9">
        <f t="shared" si="14"/>
        <v>-311</v>
      </c>
      <c r="H445" s="2" t="s">
        <v>3</v>
      </c>
      <c r="I445" s="2" t="s">
        <v>133</v>
      </c>
      <c r="J445" s="1"/>
      <c r="K445" s="1"/>
      <c r="L445" s="1"/>
    </row>
    <row r="446" spans="2:12" x14ac:dyDescent="0.3">
      <c r="B446" s="8" t="s">
        <v>38</v>
      </c>
      <c r="C446" s="9"/>
      <c r="D446" s="7" t="s">
        <v>11</v>
      </c>
      <c r="E446" s="9"/>
      <c r="F446" s="9">
        <v>-750</v>
      </c>
      <c r="H446" s="2" t="s">
        <v>4</v>
      </c>
      <c r="I446" s="2" t="s">
        <v>5</v>
      </c>
      <c r="J446" s="1"/>
      <c r="K446" s="1"/>
      <c r="L446" s="1"/>
    </row>
    <row r="447" spans="2:12" x14ac:dyDescent="0.3">
      <c r="B447" s="5" t="s">
        <v>39</v>
      </c>
      <c r="C447" s="6"/>
      <c r="D447" s="7" t="s">
        <v>11</v>
      </c>
      <c r="E447" s="6"/>
      <c r="F447" s="6">
        <f>SUM(F438:F446)</f>
        <v>-5519</v>
      </c>
      <c r="H447" s="2" t="s">
        <v>6</v>
      </c>
      <c r="I447" s="2" t="s">
        <v>361</v>
      </c>
      <c r="J447" s="1"/>
      <c r="K447" s="1"/>
      <c r="L447" s="1"/>
    </row>
    <row r="448" spans="2:12" x14ac:dyDescent="0.3">
      <c r="B448" s="8" t="s">
        <v>40</v>
      </c>
      <c r="C448" s="9"/>
      <c r="D448" s="7" t="s">
        <v>11</v>
      </c>
      <c r="E448" s="9"/>
      <c r="F448" s="9">
        <f>SUM(F435,F447)</f>
        <v>10056</v>
      </c>
      <c r="H448" s="2" t="s">
        <v>7</v>
      </c>
      <c r="I448" s="2" t="s">
        <v>137</v>
      </c>
      <c r="J448" s="1"/>
      <c r="K448" s="1"/>
      <c r="L448" s="1"/>
    </row>
    <row r="449" spans="2:12" x14ac:dyDescent="0.3">
      <c r="B449" s="1"/>
      <c r="C449" s="1"/>
      <c r="D449" s="1"/>
      <c r="E449" s="1"/>
      <c r="F449" s="1"/>
      <c r="H449" s="1"/>
      <c r="I449" s="1"/>
      <c r="J449" s="1"/>
      <c r="K449" s="1"/>
      <c r="L449" s="1"/>
    </row>
    <row r="450" spans="2:12" x14ac:dyDescent="0.3">
      <c r="B450" s="2" t="s">
        <v>51</v>
      </c>
      <c r="C450" s="1"/>
      <c r="D450" s="1"/>
      <c r="E450" s="1"/>
      <c r="F450" s="1"/>
      <c r="H450" s="3" t="s">
        <v>9</v>
      </c>
      <c r="I450" s="4" t="s">
        <v>10</v>
      </c>
      <c r="J450" s="4" t="s">
        <v>11</v>
      </c>
      <c r="K450" s="4" t="s">
        <v>12</v>
      </c>
      <c r="L450" s="4" t="s">
        <v>13</v>
      </c>
    </row>
    <row r="451" spans="2:12" x14ac:dyDescent="0.3">
      <c r="B451" s="1"/>
      <c r="C451" s="1"/>
      <c r="D451" s="1"/>
      <c r="E451" s="1"/>
      <c r="F451" s="1"/>
      <c r="H451" s="1"/>
      <c r="I451" s="1"/>
      <c r="J451" s="1"/>
      <c r="K451" s="1"/>
      <c r="L451" s="1"/>
    </row>
    <row r="452" spans="2:12" x14ac:dyDescent="0.3">
      <c r="B452" s="2" t="s">
        <v>41</v>
      </c>
      <c r="C452" s="1"/>
      <c r="D452" s="1"/>
      <c r="E452" s="1"/>
      <c r="F452" s="1"/>
      <c r="H452" s="2" t="s">
        <v>154</v>
      </c>
      <c r="I452" s="1"/>
      <c r="J452" s="1"/>
      <c r="K452" s="1"/>
      <c r="L452" s="1"/>
    </row>
    <row r="453" spans="2:12" x14ac:dyDescent="0.3">
      <c r="B453" s="1"/>
      <c r="C453" s="1"/>
      <c r="D453" s="1"/>
      <c r="E453" s="1"/>
      <c r="F453" s="1"/>
      <c r="H453" s="1"/>
      <c r="I453" s="1"/>
      <c r="J453" s="1"/>
      <c r="K453" s="1"/>
      <c r="L453" s="1"/>
    </row>
    <row r="454" spans="2:12" x14ac:dyDescent="0.3">
      <c r="B454" s="1" t="s">
        <v>76</v>
      </c>
      <c r="C454" s="1"/>
      <c r="D454" s="1"/>
      <c r="E454" s="1"/>
      <c r="F454" s="1"/>
      <c r="H454" s="2" t="s">
        <v>41</v>
      </c>
      <c r="I454" s="1"/>
      <c r="J454" s="1"/>
      <c r="K454" s="1"/>
      <c r="L454" s="1"/>
    </row>
    <row r="455" spans="2:12" x14ac:dyDescent="0.3">
      <c r="B455" s="2" t="s">
        <v>1</v>
      </c>
      <c r="C455" s="2" t="s">
        <v>2</v>
      </c>
      <c r="D455" s="1"/>
      <c r="E455" s="1"/>
      <c r="F455" s="1"/>
      <c r="H455" s="1"/>
      <c r="I455" s="1"/>
      <c r="J455" s="1"/>
      <c r="K455" s="1"/>
      <c r="L455" s="1"/>
    </row>
    <row r="456" spans="2:12" x14ac:dyDescent="0.3">
      <c r="B456" s="2" t="s">
        <v>3</v>
      </c>
      <c r="C456" s="2" t="s">
        <v>133</v>
      </c>
      <c r="D456" s="1"/>
      <c r="E456" s="1"/>
      <c r="F456" s="1"/>
      <c r="H456" s="1" t="s">
        <v>116</v>
      </c>
      <c r="I456" s="1"/>
      <c r="J456" s="1"/>
      <c r="K456" s="1"/>
      <c r="L456" s="1"/>
    </row>
    <row r="457" spans="2:12" x14ac:dyDescent="0.3">
      <c r="B457" s="2" t="s">
        <v>4</v>
      </c>
      <c r="C457" s="2" t="s">
        <v>5</v>
      </c>
      <c r="D457" s="1"/>
      <c r="E457" s="1"/>
      <c r="F457" s="1"/>
      <c r="H457" s="2" t="s">
        <v>1</v>
      </c>
      <c r="I457" s="2" t="s">
        <v>2</v>
      </c>
      <c r="J457" s="1"/>
      <c r="K457" s="1"/>
      <c r="L457" s="1"/>
    </row>
    <row r="458" spans="2:12" x14ac:dyDescent="0.3">
      <c r="B458" s="2" t="s">
        <v>6</v>
      </c>
      <c r="C458" s="2" t="s">
        <v>361</v>
      </c>
      <c r="D458" s="1"/>
      <c r="E458" s="1"/>
      <c r="F458" s="1"/>
      <c r="H458" s="2" t="s">
        <v>3</v>
      </c>
      <c r="I458" s="2" t="s">
        <v>133</v>
      </c>
      <c r="J458" s="1"/>
      <c r="K458" s="1"/>
      <c r="L458" s="1"/>
    </row>
    <row r="459" spans="2:12" x14ac:dyDescent="0.3">
      <c r="B459" s="2" t="s">
        <v>7</v>
      </c>
      <c r="C459" s="2" t="s">
        <v>8</v>
      </c>
      <c r="D459" s="1"/>
      <c r="E459" s="1"/>
      <c r="F459" s="1"/>
      <c r="H459" s="2" t="s">
        <v>4</v>
      </c>
      <c r="I459" s="2" t="s">
        <v>5</v>
      </c>
      <c r="J459" s="1"/>
      <c r="K459" s="1"/>
      <c r="L459" s="1"/>
    </row>
    <row r="460" spans="2:12" x14ac:dyDescent="0.3">
      <c r="B460" s="1"/>
      <c r="C460" s="1"/>
      <c r="D460" s="1"/>
      <c r="E460" s="1"/>
      <c r="F460" s="1"/>
      <c r="H460" s="2" t="s">
        <v>6</v>
      </c>
      <c r="I460" s="2" t="s">
        <v>361</v>
      </c>
      <c r="J460" s="1"/>
      <c r="K460" s="1"/>
      <c r="L460" s="1"/>
    </row>
    <row r="461" spans="2:12" x14ac:dyDescent="0.3">
      <c r="B461" s="3" t="s">
        <v>9</v>
      </c>
      <c r="C461" s="4" t="s">
        <v>10</v>
      </c>
      <c r="D461" s="4" t="s">
        <v>11</v>
      </c>
      <c r="E461" s="4" t="s">
        <v>12</v>
      </c>
      <c r="F461" s="4" t="s">
        <v>13</v>
      </c>
      <c r="H461" s="2" t="s">
        <v>7</v>
      </c>
      <c r="I461" s="2" t="s">
        <v>137</v>
      </c>
      <c r="J461" s="1"/>
      <c r="K461" s="1"/>
      <c r="L461" s="1"/>
    </row>
    <row r="462" spans="2:12" x14ac:dyDescent="0.3">
      <c r="B462" s="1"/>
      <c r="C462" s="1"/>
      <c r="D462" s="1"/>
      <c r="E462" s="1"/>
      <c r="F462" s="1"/>
      <c r="H462" s="1"/>
      <c r="I462" s="1"/>
      <c r="J462" s="1"/>
      <c r="K462" s="1"/>
      <c r="L462" s="1"/>
    </row>
    <row r="463" spans="2:12" x14ac:dyDescent="0.3">
      <c r="B463" s="2" t="s">
        <v>77</v>
      </c>
      <c r="C463" s="1"/>
      <c r="D463" s="1"/>
      <c r="E463" s="1"/>
      <c r="F463" s="1"/>
      <c r="H463" s="3" t="s">
        <v>9</v>
      </c>
      <c r="I463" s="4" t="s">
        <v>10</v>
      </c>
      <c r="J463" s="4" t="s">
        <v>11</v>
      </c>
      <c r="K463" s="4" t="s">
        <v>12</v>
      </c>
      <c r="L463" s="4" t="s">
        <v>13</v>
      </c>
    </row>
    <row r="464" spans="2:12" x14ac:dyDescent="0.3">
      <c r="B464" s="1"/>
      <c r="C464" s="1"/>
      <c r="D464" s="1"/>
      <c r="E464" s="1"/>
      <c r="F464" s="1"/>
      <c r="H464" s="1"/>
      <c r="I464" s="1"/>
      <c r="J464" s="1"/>
      <c r="K464" s="1"/>
      <c r="L464" s="1"/>
    </row>
    <row r="465" spans="2:12" x14ac:dyDescent="0.3">
      <c r="B465" s="2" t="s">
        <v>41</v>
      </c>
      <c r="C465" s="1"/>
      <c r="D465" s="1"/>
      <c r="E465" s="1"/>
      <c r="F465" s="1"/>
      <c r="H465" s="2" t="s">
        <v>151</v>
      </c>
      <c r="I465" s="1"/>
      <c r="J465" s="1"/>
      <c r="K465" s="1"/>
      <c r="L465" s="1"/>
    </row>
    <row r="466" spans="2:12" x14ac:dyDescent="0.3">
      <c r="B466" s="1"/>
      <c r="C466" s="1"/>
      <c r="D466" s="1"/>
      <c r="E466" s="1"/>
      <c r="F466" s="1"/>
      <c r="H466" s="1"/>
      <c r="I466" s="1"/>
      <c r="J466" s="1"/>
      <c r="K466" s="1"/>
      <c r="L466" s="1"/>
    </row>
    <row r="467" spans="2:12" x14ac:dyDescent="0.3">
      <c r="B467" s="1" t="s">
        <v>78</v>
      </c>
      <c r="C467" s="1"/>
      <c r="D467" s="1"/>
      <c r="E467" s="1"/>
      <c r="F467" s="1"/>
      <c r="H467" s="2" t="s">
        <v>41</v>
      </c>
      <c r="I467" s="1"/>
      <c r="J467" s="1"/>
      <c r="K467" s="1"/>
      <c r="L467" s="1"/>
    </row>
    <row r="468" spans="2:12" x14ac:dyDescent="0.3">
      <c r="B468" s="2" t="s">
        <v>1</v>
      </c>
      <c r="C468" s="2" t="s">
        <v>2</v>
      </c>
      <c r="D468" s="1"/>
      <c r="E468" s="1"/>
      <c r="F468" s="1"/>
      <c r="H468" s="1"/>
      <c r="I468" s="1"/>
      <c r="J468" s="1"/>
      <c r="K468" s="1"/>
      <c r="L468" s="1"/>
    </row>
    <row r="469" spans="2:12" x14ac:dyDescent="0.3">
      <c r="B469" s="2" t="s">
        <v>3</v>
      </c>
      <c r="C469" s="2" t="s">
        <v>133</v>
      </c>
      <c r="D469" s="1"/>
      <c r="E469" s="1"/>
      <c r="F469" s="1"/>
      <c r="H469" s="1" t="s">
        <v>119</v>
      </c>
      <c r="I469" s="1"/>
      <c r="J469" s="1"/>
      <c r="K469" s="1"/>
      <c r="L469" s="1"/>
    </row>
    <row r="470" spans="2:12" x14ac:dyDescent="0.3">
      <c r="B470" s="2" t="s">
        <v>4</v>
      </c>
      <c r="C470" s="2" t="s">
        <v>5</v>
      </c>
      <c r="D470" s="1"/>
      <c r="E470" s="1"/>
      <c r="F470" s="1"/>
      <c r="H470" s="2" t="s">
        <v>1</v>
      </c>
      <c r="I470" s="2" t="s">
        <v>2</v>
      </c>
      <c r="J470" s="1"/>
      <c r="K470" s="1"/>
      <c r="L470" s="1"/>
    </row>
    <row r="471" spans="2:12" x14ac:dyDescent="0.3">
      <c r="B471" s="2" t="s">
        <v>6</v>
      </c>
      <c r="C471" s="2" t="s">
        <v>361</v>
      </c>
      <c r="D471" s="1"/>
      <c r="E471" s="1"/>
      <c r="F471" s="1"/>
      <c r="H471" s="2" t="s">
        <v>3</v>
      </c>
      <c r="I471" s="2" t="s">
        <v>133</v>
      </c>
      <c r="J471" s="1"/>
      <c r="K471" s="1"/>
      <c r="L471" s="1"/>
    </row>
    <row r="472" spans="2:12" x14ac:dyDescent="0.3">
      <c r="B472" s="2" t="s">
        <v>7</v>
      </c>
      <c r="C472" s="2" t="s">
        <v>8</v>
      </c>
      <c r="D472" s="1"/>
      <c r="E472" s="1"/>
      <c r="F472" s="1"/>
      <c r="H472" s="2" t="s">
        <v>4</v>
      </c>
      <c r="I472" s="2" t="s">
        <v>5</v>
      </c>
      <c r="J472" s="1"/>
      <c r="K472" s="1"/>
      <c r="L472" s="1"/>
    </row>
    <row r="473" spans="2:12" x14ac:dyDescent="0.3">
      <c r="B473" s="1"/>
      <c r="C473" s="1"/>
      <c r="D473" s="1"/>
      <c r="E473" s="1"/>
      <c r="F473" s="1"/>
      <c r="H473" s="2" t="s">
        <v>6</v>
      </c>
      <c r="I473" s="2" t="s">
        <v>361</v>
      </c>
      <c r="J473" s="1"/>
      <c r="K473" s="1"/>
      <c r="L473" s="1"/>
    </row>
    <row r="474" spans="2:12" x14ac:dyDescent="0.3">
      <c r="B474" s="3" t="s">
        <v>9</v>
      </c>
      <c r="C474" s="4" t="s">
        <v>10</v>
      </c>
      <c r="D474" s="4" t="s">
        <v>11</v>
      </c>
      <c r="E474" s="4" t="s">
        <v>12</v>
      </c>
      <c r="F474" s="4" t="s">
        <v>13</v>
      </c>
      <c r="H474" s="2" t="s">
        <v>7</v>
      </c>
      <c r="I474" s="2" t="s">
        <v>137</v>
      </c>
      <c r="J474" s="1"/>
      <c r="K474" s="1"/>
      <c r="L474" s="1"/>
    </row>
    <row r="475" spans="2:12" x14ac:dyDescent="0.3">
      <c r="B475" s="1"/>
      <c r="C475" s="1"/>
      <c r="D475" s="1"/>
      <c r="E475" s="1"/>
      <c r="F475" s="1"/>
      <c r="H475" s="1"/>
      <c r="I475" s="1"/>
      <c r="J475" s="1"/>
      <c r="K475" s="1"/>
      <c r="L475" s="1"/>
    </row>
    <row r="476" spans="2:12" x14ac:dyDescent="0.3">
      <c r="B476" s="2" t="s">
        <v>79</v>
      </c>
      <c r="C476" s="1"/>
      <c r="D476" s="1"/>
      <c r="E476" s="1"/>
      <c r="F476" s="1"/>
      <c r="H476" s="3" t="s">
        <v>9</v>
      </c>
      <c r="I476" s="4" t="s">
        <v>10</v>
      </c>
      <c r="J476" s="4" t="s">
        <v>11</v>
      </c>
      <c r="K476" s="4" t="s">
        <v>12</v>
      </c>
      <c r="L476" s="4" t="s">
        <v>13</v>
      </c>
    </row>
    <row r="477" spans="2:12" x14ac:dyDescent="0.3">
      <c r="B477" s="1"/>
      <c r="C477" s="1"/>
      <c r="D477" s="1"/>
      <c r="E477" s="1"/>
      <c r="F477" s="1"/>
      <c r="H477" s="1"/>
      <c r="I477" s="1"/>
      <c r="J477" s="1"/>
      <c r="K477" s="1"/>
      <c r="L477" s="1"/>
    </row>
    <row r="478" spans="2:12" x14ac:dyDescent="0.3">
      <c r="B478" s="2" t="s">
        <v>41</v>
      </c>
      <c r="C478" s="1"/>
      <c r="D478" s="1"/>
      <c r="E478" s="1"/>
      <c r="F478" s="1"/>
      <c r="H478" s="2" t="s">
        <v>120</v>
      </c>
      <c r="I478" s="1"/>
      <c r="J478" s="1"/>
      <c r="K478" s="1"/>
      <c r="L478" s="1"/>
    </row>
    <row r="479" spans="2:12" x14ac:dyDescent="0.3">
      <c r="B479" s="1"/>
      <c r="C479" s="1"/>
      <c r="D479" s="1"/>
      <c r="E479" s="1"/>
      <c r="F479" s="1"/>
      <c r="H479" s="1"/>
      <c r="I479" s="1"/>
      <c r="J479" s="1"/>
      <c r="K479" s="1"/>
      <c r="L479" s="1"/>
    </row>
    <row r="480" spans="2:12" x14ac:dyDescent="0.3">
      <c r="B480" s="1" t="s">
        <v>80</v>
      </c>
      <c r="C480" s="1"/>
      <c r="D480" s="1"/>
      <c r="E480" s="1"/>
      <c r="F480" s="1"/>
      <c r="H480" s="2" t="s">
        <v>41</v>
      </c>
      <c r="I480" s="1"/>
      <c r="J480" s="1"/>
      <c r="K480" s="1"/>
      <c r="L480" s="1"/>
    </row>
    <row r="481" spans="2:12" x14ac:dyDescent="0.3">
      <c r="B481" s="2" t="s">
        <v>1</v>
      </c>
      <c r="C481" s="2" t="s">
        <v>2</v>
      </c>
      <c r="D481" s="1"/>
      <c r="E481" s="1"/>
      <c r="F481" s="1"/>
      <c r="H481" s="1"/>
      <c r="I481" s="1"/>
      <c r="J481" s="1"/>
      <c r="K481" s="1"/>
      <c r="L481" s="1"/>
    </row>
    <row r="482" spans="2:12" x14ac:dyDescent="0.3">
      <c r="B482" s="2" t="s">
        <v>3</v>
      </c>
      <c r="C482" s="2" t="s">
        <v>133</v>
      </c>
      <c r="D482" s="1"/>
      <c r="E482" s="1"/>
      <c r="F482" s="1"/>
      <c r="H482" s="1" t="s">
        <v>121</v>
      </c>
      <c r="I482" s="1"/>
      <c r="J482" s="1"/>
      <c r="K482" s="1"/>
      <c r="L482" s="1"/>
    </row>
    <row r="483" spans="2:12" x14ac:dyDescent="0.3">
      <c r="B483" s="2" t="s">
        <v>4</v>
      </c>
      <c r="C483" s="2" t="s">
        <v>5</v>
      </c>
      <c r="D483" s="1"/>
      <c r="E483" s="1"/>
      <c r="F483" s="1"/>
      <c r="H483" s="2" t="s">
        <v>1</v>
      </c>
      <c r="I483" s="2" t="s">
        <v>2</v>
      </c>
      <c r="J483" s="1"/>
      <c r="K483" s="1"/>
      <c r="L483" s="1"/>
    </row>
    <row r="484" spans="2:12" x14ac:dyDescent="0.3">
      <c r="B484" s="2" t="s">
        <v>6</v>
      </c>
      <c r="C484" s="2" t="s">
        <v>361</v>
      </c>
      <c r="D484" s="1"/>
      <c r="E484" s="1"/>
      <c r="F484" s="1"/>
      <c r="H484" s="2" t="s">
        <v>3</v>
      </c>
      <c r="I484" s="2" t="s">
        <v>133</v>
      </c>
      <c r="J484" s="1"/>
      <c r="K484" s="1"/>
      <c r="L484" s="1"/>
    </row>
    <row r="485" spans="2:12" x14ac:dyDescent="0.3">
      <c r="B485" s="2" t="s">
        <v>7</v>
      </c>
      <c r="C485" s="2" t="s">
        <v>8</v>
      </c>
      <c r="D485" s="1"/>
      <c r="E485" s="1"/>
      <c r="F485" s="1"/>
      <c r="H485" s="2" t="s">
        <v>4</v>
      </c>
      <c r="I485" s="2" t="s">
        <v>5</v>
      </c>
      <c r="J485" s="1"/>
      <c r="K485" s="1"/>
      <c r="L485" s="1"/>
    </row>
    <row r="486" spans="2:12" x14ac:dyDescent="0.3">
      <c r="B486" s="1"/>
      <c r="C486" s="1"/>
      <c r="D486" s="1"/>
      <c r="E486" s="1"/>
      <c r="F486" s="1"/>
      <c r="H486" s="2" t="s">
        <v>6</v>
      </c>
      <c r="I486" s="2" t="s">
        <v>361</v>
      </c>
      <c r="J486" s="1"/>
      <c r="K486" s="1"/>
      <c r="L486" s="1"/>
    </row>
    <row r="487" spans="2:12" x14ac:dyDescent="0.3">
      <c r="B487" s="3" t="s">
        <v>9</v>
      </c>
      <c r="C487" s="4" t="s">
        <v>10</v>
      </c>
      <c r="D487" s="4" t="s">
        <v>11</v>
      </c>
      <c r="E487" s="4" t="s">
        <v>12</v>
      </c>
      <c r="F487" s="4" t="s">
        <v>13</v>
      </c>
      <c r="H487" s="2" t="s">
        <v>7</v>
      </c>
      <c r="I487" s="2" t="s">
        <v>137</v>
      </c>
      <c r="J487" s="1"/>
      <c r="K487" s="1"/>
      <c r="L487" s="1"/>
    </row>
    <row r="488" spans="2:12" x14ac:dyDescent="0.3">
      <c r="B488" s="1"/>
      <c r="C488" s="1"/>
      <c r="D488" s="1"/>
      <c r="E488" s="1"/>
      <c r="F488" s="1"/>
      <c r="H488" s="1"/>
      <c r="I488" s="1"/>
      <c r="J488" s="1"/>
      <c r="K488" s="1"/>
      <c r="L488" s="1"/>
    </row>
    <row r="489" spans="2:12" x14ac:dyDescent="0.3">
      <c r="B489" s="2" t="s">
        <v>81</v>
      </c>
      <c r="C489" s="1"/>
      <c r="D489" s="1"/>
      <c r="E489" s="1"/>
      <c r="F489" s="1"/>
      <c r="H489" s="3" t="s">
        <v>9</v>
      </c>
      <c r="I489" s="4" t="s">
        <v>10</v>
      </c>
      <c r="J489" s="4" t="s">
        <v>11</v>
      </c>
      <c r="K489" s="4" t="s">
        <v>12</v>
      </c>
      <c r="L489" s="4" t="s">
        <v>13</v>
      </c>
    </row>
    <row r="490" spans="2:12" x14ac:dyDescent="0.3">
      <c r="B490" s="1"/>
      <c r="C490" s="1"/>
      <c r="D490" s="1"/>
      <c r="E490" s="1"/>
      <c r="F490" s="1"/>
      <c r="H490" s="1"/>
      <c r="I490" s="1"/>
      <c r="J490" s="1"/>
      <c r="K490" s="1"/>
      <c r="L490" s="1"/>
    </row>
    <row r="491" spans="2:12" x14ac:dyDescent="0.3">
      <c r="B491" s="2" t="s">
        <v>41</v>
      </c>
      <c r="C491" s="1"/>
      <c r="D491" s="1"/>
      <c r="E491" s="1"/>
      <c r="F491" s="1"/>
      <c r="H491" s="2" t="s">
        <v>136</v>
      </c>
      <c r="I491" s="1"/>
      <c r="J491" s="1"/>
      <c r="K491" s="1"/>
      <c r="L491" s="1"/>
    </row>
    <row r="492" spans="2:12" x14ac:dyDescent="0.3">
      <c r="B492" s="1"/>
      <c r="C492" s="1"/>
      <c r="D492" s="1"/>
      <c r="E492" s="1"/>
      <c r="F492" s="1"/>
      <c r="H492" s="1"/>
      <c r="I492" s="1"/>
      <c r="J492" s="1"/>
      <c r="K492" s="1"/>
      <c r="L492" s="1"/>
    </row>
    <row r="493" spans="2:12" x14ac:dyDescent="0.3">
      <c r="B493" s="1" t="s">
        <v>82</v>
      </c>
      <c r="C493" s="1"/>
      <c r="D493" s="1"/>
      <c r="E493" s="1"/>
      <c r="F493" s="1"/>
      <c r="H493" s="2" t="s">
        <v>41</v>
      </c>
      <c r="I493" s="1"/>
      <c r="J493" s="1"/>
      <c r="K493" s="1"/>
      <c r="L493" s="1"/>
    </row>
    <row r="494" spans="2:12" x14ac:dyDescent="0.3">
      <c r="B494" s="2" t="s">
        <v>1</v>
      </c>
      <c r="C494" s="2" t="s">
        <v>2</v>
      </c>
      <c r="D494" s="1"/>
      <c r="E494" s="1"/>
      <c r="F494" s="1"/>
      <c r="H494" s="1"/>
      <c r="I494" s="1"/>
      <c r="J494" s="1"/>
      <c r="K494" s="1"/>
      <c r="L494" s="1"/>
    </row>
    <row r="495" spans="2:12" x14ac:dyDescent="0.3">
      <c r="B495" s="2" t="s">
        <v>3</v>
      </c>
      <c r="C495" s="2" t="s">
        <v>133</v>
      </c>
      <c r="D495" s="1"/>
      <c r="E495" s="1"/>
      <c r="F495" s="1"/>
      <c r="H495" s="1" t="s">
        <v>122</v>
      </c>
      <c r="I495" s="1"/>
      <c r="J495" s="1"/>
      <c r="K495" s="1"/>
      <c r="L495" s="1"/>
    </row>
    <row r="496" spans="2:12" x14ac:dyDescent="0.3">
      <c r="B496" s="2" t="s">
        <v>4</v>
      </c>
      <c r="C496" s="2" t="s">
        <v>5</v>
      </c>
      <c r="D496" s="1"/>
      <c r="E496" s="1"/>
      <c r="F496" s="1"/>
      <c r="H496" s="2" t="s">
        <v>1</v>
      </c>
      <c r="I496" s="2" t="s">
        <v>2</v>
      </c>
      <c r="J496" s="1"/>
      <c r="K496" s="1"/>
      <c r="L496" s="1"/>
    </row>
    <row r="497" spans="2:12" x14ac:dyDescent="0.3">
      <c r="B497" s="2" t="s">
        <v>6</v>
      </c>
      <c r="C497" s="2" t="s">
        <v>361</v>
      </c>
      <c r="D497" s="1"/>
      <c r="E497" s="1"/>
      <c r="F497" s="1"/>
      <c r="H497" s="2" t="s">
        <v>3</v>
      </c>
      <c r="I497" s="2" t="s">
        <v>133</v>
      </c>
      <c r="J497" s="1"/>
      <c r="K497" s="1"/>
      <c r="L497" s="1"/>
    </row>
    <row r="498" spans="2:12" x14ac:dyDescent="0.3">
      <c r="B498" s="2" t="s">
        <v>7</v>
      </c>
      <c r="C498" s="2" t="s">
        <v>8</v>
      </c>
      <c r="D498" s="1"/>
      <c r="E498" s="1"/>
      <c r="F498" s="1"/>
      <c r="H498" s="2" t="s">
        <v>4</v>
      </c>
      <c r="I498" s="2" t="s">
        <v>5</v>
      </c>
      <c r="J498" s="1"/>
      <c r="K498" s="1"/>
      <c r="L498" s="1"/>
    </row>
    <row r="499" spans="2:12" x14ac:dyDescent="0.3">
      <c r="B499" s="1"/>
      <c r="C499" s="1"/>
      <c r="D499" s="1"/>
      <c r="E499" s="1"/>
      <c r="F499" s="1"/>
      <c r="H499" s="2" t="s">
        <v>6</v>
      </c>
      <c r="I499" s="2" t="s">
        <v>361</v>
      </c>
      <c r="J499" s="1"/>
      <c r="K499" s="1"/>
      <c r="L499" s="1"/>
    </row>
    <row r="500" spans="2:12" x14ac:dyDescent="0.3">
      <c r="B500" s="3" t="s">
        <v>9</v>
      </c>
      <c r="C500" s="4" t="s">
        <v>10</v>
      </c>
      <c r="D500" s="4" t="s">
        <v>11</v>
      </c>
      <c r="E500" s="4" t="s">
        <v>12</v>
      </c>
      <c r="F500" s="4" t="s">
        <v>13</v>
      </c>
      <c r="H500" s="2" t="s">
        <v>7</v>
      </c>
      <c r="I500" s="2" t="s">
        <v>137</v>
      </c>
      <c r="J500" s="1"/>
      <c r="K500" s="1"/>
      <c r="L500" s="1"/>
    </row>
    <row r="501" spans="2:12" x14ac:dyDescent="0.3">
      <c r="B501" s="1"/>
      <c r="C501" s="1"/>
      <c r="D501" s="1"/>
      <c r="E501" s="1"/>
      <c r="F501" s="1"/>
      <c r="H501" s="1"/>
      <c r="I501" s="1"/>
      <c r="J501" s="1"/>
      <c r="K501" s="1"/>
      <c r="L501" s="1"/>
    </row>
    <row r="502" spans="2:12" x14ac:dyDescent="0.3">
      <c r="B502" s="2" t="s">
        <v>83</v>
      </c>
      <c r="C502" s="1"/>
      <c r="D502" s="1"/>
      <c r="E502" s="1"/>
      <c r="F502" s="1"/>
      <c r="H502" s="3" t="s">
        <v>9</v>
      </c>
      <c r="I502" s="4" t="s">
        <v>10</v>
      </c>
      <c r="J502" s="4" t="s">
        <v>11</v>
      </c>
      <c r="K502" s="4" t="s">
        <v>12</v>
      </c>
      <c r="L502" s="4" t="s">
        <v>13</v>
      </c>
    </row>
    <row r="503" spans="2:12" x14ac:dyDescent="0.3">
      <c r="B503" s="1"/>
      <c r="C503" s="1"/>
      <c r="D503" s="1"/>
      <c r="E503" s="1"/>
      <c r="F503" s="1"/>
      <c r="H503" s="1"/>
      <c r="I503" s="1"/>
      <c r="J503" s="1"/>
      <c r="K503" s="1"/>
      <c r="L503" s="1"/>
    </row>
    <row r="504" spans="2:12" x14ac:dyDescent="0.3">
      <c r="B504" s="2" t="s">
        <v>41</v>
      </c>
      <c r="C504" s="1"/>
      <c r="D504" s="1"/>
      <c r="E504" s="1"/>
      <c r="F504" s="1"/>
      <c r="H504" s="2" t="s">
        <v>139</v>
      </c>
      <c r="I504" s="1"/>
      <c r="J504" s="1"/>
      <c r="K504" s="1"/>
      <c r="L504" s="1"/>
    </row>
    <row r="505" spans="2:12" x14ac:dyDescent="0.3">
      <c r="B505" s="1"/>
      <c r="C505" s="1"/>
      <c r="D505" s="1"/>
      <c r="E505" s="1"/>
      <c r="F505" s="1"/>
      <c r="H505" s="1"/>
      <c r="I505" s="1"/>
      <c r="J505" s="1"/>
      <c r="K505" s="1"/>
      <c r="L505" s="1"/>
    </row>
    <row r="506" spans="2:12" x14ac:dyDescent="0.3">
      <c r="B506" s="1" t="s">
        <v>84</v>
      </c>
      <c r="C506" s="1"/>
      <c r="D506" s="1"/>
      <c r="E506" s="1"/>
      <c r="F506" s="1"/>
      <c r="H506" s="2" t="s">
        <v>41</v>
      </c>
      <c r="I506" s="1"/>
      <c r="J506" s="1"/>
      <c r="K506" s="1"/>
      <c r="L506" s="1"/>
    </row>
    <row r="507" spans="2:12" x14ac:dyDescent="0.3">
      <c r="B507" s="2" t="s">
        <v>1</v>
      </c>
      <c r="C507" s="2" t="s">
        <v>2</v>
      </c>
      <c r="D507" s="1"/>
      <c r="E507" s="1"/>
      <c r="F507" s="1"/>
      <c r="H507" s="1"/>
      <c r="I507" s="1"/>
      <c r="J507" s="1"/>
      <c r="K507" s="1"/>
      <c r="L507" s="1"/>
    </row>
    <row r="508" spans="2:12" x14ac:dyDescent="0.3">
      <c r="B508" s="2" t="s">
        <v>3</v>
      </c>
      <c r="C508" s="2" t="s">
        <v>133</v>
      </c>
      <c r="D508" s="1"/>
      <c r="E508" s="1"/>
      <c r="F508" s="1"/>
      <c r="H508" s="2" t="s">
        <v>129</v>
      </c>
      <c r="I508" s="1"/>
      <c r="J508" s="1"/>
      <c r="K508" s="1"/>
      <c r="L508" s="1"/>
    </row>
    <row r="509" spans="2:12" x14ac:dyDescent="0.3">
      <c r="B509" s="2" t="s">
        <v>4</v>
      </c>
      <c r="C509" s="2" t="s">
        <v>5</v>
      </c>
      <c r="D509" s="1"/>
      <c r="E509" s="1"/>
      <c r="F509" s="1"/>
      <c r="H509" s="2" t="s">
        <v>130</v>
      </c>
      <c r="I509" s="1"/>
      <c r="J509" s="1"/>
      <c r="K509" s="1"/>
      <c r="L509" s="1"/>
    </row>
    <row r="510" spans="2:12" x14ac:dyDescent="0.3">
      <c r="B510" s="2" t="s">
        <v>6</v>
      </c>
      <c r="C510" s="2" t="s">
        <v>361</v>
      </c>
      <c r="D510" s="1"/>
      <c r="E510" s="1"/>
      <c r="F510" s="1"/>
      <c r="H510" s="1"/>
      <c r="I510" s="1"/>
      <c r="J510" s="1"/>
      <c r="K510" s="1"/>
      <c r="L510" s="1"/>
    </row>
    <row r="511" spans="2:12" x14ac:dyDescent="0.3">
      <c r="B511" s="2" t="s">
        <v>7</v>
      </c>
      <c r="C511" s="2" t="s">
        <v>8</v>
      </c>
      <c r="D511" s="1"/>
      <c r="E511" s="1"/>
      <c r="F511" s="1"/>
      <c r="H511" s="2" t="s">
        <v>131</v>
      </c>
      <c r="I511" s="1"/>
      <c r="J511" s="1"/>
      <c r="K511" s="1"/>
      <c r="L511" s="1"/>
    </row>
    <row r="512" spans="2:12" x14ac:dyDescent="0.3">
      <c r="B512" s="1"/>
      <c r="C512" s="1"/>
      <c r="D512" s="1"/>
      <c r="E512" s="1"/>
      <c r="F512" s="1"/>
      <c r="H512" s="2" t="s">
        <v>132</v>
      </c>
      <c r="I512" s="1"/>
      <c r="J512" s="1"/>
      <c r="K512" s="1"/>
      <c r="L512" s="1"/>
    </row>
    <row r="513" spans="2:6" x14ac:dyDescent="0.3">
      <c r="B513" s="3" t="s">
        <v>9</v>
      </c>
      <c r="C513" s="4" t="s">
        <v>10</v>
      </c>
      <c r="D513" s="4" t="s">
        <v>11</v>
      </c>
      <c r="E513" s="4" t="s">
        <v>12</v>
      </c>
      <c r="F513" s="4" t="s">
        <v>13</v>
      </c>
    </row>
    <row r="514" spans="2:6" x14ac:dyDescent="0.3">
      <c r="B514" s="1"/>
      <c r="C514" s="1"/>
      <c r="D514" s="1"/>
      <c r="E514" s="1"/>
      <c r="F514" s="1"/>
    </row>
    <row r="515" spans="2:6" x14ac:dyDescent="0.3">
      <c r="B515" s="2" t="s">
        <v>85</v>
      </c>
      <c r="C515" s="1"/>
      <c r="D515" s="1"/>
      <c r="E515" s="1"/>
      <c r="F515" s="1"/>
    </row>
    <row r="516" spans="2:6" x14ac:dyDescent="0.3">
      <c r="B516" s="1"/>
      <c r="C516" s="1"/>
      <c r="D516" s="1"/>
      <c r="E516" s="1"/>
      <c r="F516" s="1"/>
    </row>
    <row r="517" spans="2:6" x14ac:dyDescent="0.3">
      <c r="B517" s="2" t="s">
        <v>41</v>
      </c>
      <c r="C517" s="1"/>
      <c r="D517" s="1"/>
      <c r="E517" s="1"/>
      <c r="F517" s="1"/>
    </row>
    <row r="518" spans="2:6" x14ac:dyDescent="0.3">
      <c r="B518" s="1"/>
      <c r="C518" s="1"/>
      <c r="D518" s="1"/>
      <c r="E518" s="1"/>
      <c r="F518" s="1"/>
    </row>
    <row r="519" spans="2:6" x14ac:dyDescent="0.3">
      <c r="B519" s="1" t="s">
        <v>86</v>
      </c>
      <c r="C519" s="1"/>
      <c r="D519" s="1"/>
      <c r="E519" s="1"/>
      <c r="F519" s="1"/>
    </row>
    <row r="520" spans="2:6" x14ac:dyDescent="0.3">
      <c r="B520" s="2" t="s">
        <v>1</v>
      </c>
      <c r="C520" s="2" t="s">
        <v>2</v>
      </c>
      <c r="D520" s="1"/>
      <c r="E520" s="1"/>
      <c r="F520" s="1"/>
    </row>
    <row r="521" spans="2:6" x14ac:dyDescent="0.3">
      <c r="B521" s="2" t="s">
        <v>3</v>
      </c>
      <c r="C521" s="2" t="s">
        <v>133</v>
      </c>
      <c r="D521" s="1"/>
      <c r="E521" s="1"/>
      <c r="F521" s="1"/>
    </row>
    <row r="522" spans="2:6" x14ac:dyDescent="0.3">
      <c r="B522" s="2" t="s">
        <v>4</v>
      </c>
      <c r="C522" s="2" t="s">
        <v>5</v>
      </c>
      <c r="D522" s="1"/>
      <c r="E522" s="1"/>
      <c r="F522" s="1"/>
    </row>
    <row r="523" spans="2:6" x14ac:dyDescent="0.3">
      <c r="B523" s="2" t="s">
        <v>6</v>
      </c>
      <c r="C523" s="2" t="s">
        <v>361</v>
      </c>
      <c r="D523" s="1"/>
      <c r="E523" s="1"/>
      <c r="F523" s="1"/>
    </row>
    <row r="524" spans="2:6" x14ac:dyDescent="0.3">
      <c r="B524" s="2" t="s">
        <v>7</v>
      </c>
      <c r="C524" s="2" t="s">
        <v>8</v>
      </c>
      <c r="D524" s="1"/>
      <c r="E524" s="1"/>
      <c r="F524" s="1"/>
    </row>
    <row r="525" spans="2:6" x14ac:dyDescent="0.3">
      <c r="B525" s="1"/>
      <c r="C525" s="1"/>
      <c r="D525" s="1"/>
      <c r="E525" s="1"/>
      <c r="F525" s="1"/>
    </row>
    <row r="526" spans="2:6" x14ac:dyDescent="0.3">
      <c r="B526" s="3" t="s">
        <v>9</v>
      </c>
      <c r="C526" s="4" t="s">
        <v>10</v>
      </c>
      <c r="D526" s="4" t="s">
        <v>11</v>
      </c>
      <c r="E526" s="4" t="s">
        <v>12</v>
      </c>
      <c r="F526" s="4" t="s">
        <v>13</v>
      </c>
    </row>
    <row r="527" spans="2:6" x14ac:dyDescent="0.3">
      <c r="B527" s="1"/>
      <c r="C527" s="1"/>
      <c r="D527" s="1"/>
      <c r="E527" s="1"/>
      <c r="F527" s="1"/>
    </row>
    <row r="528" spans="2:6" x14ac:dyDescent="0.3">
      <c r="B528" s="2" t="s">
        <v>87</v>
      </c>
      <c r="C528" s="1"/>
      <c r="D528" s="1"/>
      <c r="E528" s="1"/>
      <c r="F528" s="1"/>
    </row>
    <row r="529" spans="2:6" x14ac:dyDescent="0.3">
      <c r="B529" s="1"/>
      <c r="C529" s="1"/>
      <c r="D529" s="1"/>
      <c r="E529" s="1"/>
      <c r="F529" s="1"/>
    </row>
    <row r="530" spans="2:6" x14ac:dyDescent="0.3">
      <c r="B530" s="2" t="s">
        <v>41</v>
      </c>
      <c r="C530" s="1"/>
      <c r="D530" s="1"/>
      <c r="E530" s="1"/>
      <c r="F530" s="1"/>
    </row>
    <row r="531" spans="2:6" x14ac:dyDescent="0.3">
      <c r="B531" s="1"/>
      <c r="C531" s="1"/>
      <c r="D531" s="1"/>
      <c r="E531" s="1"/>
      <c r="F531" s="1"/>
    </row>
    <row r="532" spans="2:6" x14ac:dyDescent="0.3">
      <c r="B532" s="1" t="s">
        <v>88</v>
      </c>
      <c r="C532" s="1"/>
      <c r="D532" s="1"/>
      <c r="E532" s="1"/>
      <c r="F532" s="1"/>
    </row>
    <row r="533" spans="2:6" x14ac:dyDescent="0.3">
      <c r="B533" s="2" t="s">
        <v>1</v>
      </c>
      <c r="C533" s="2" t="s">
        <v>2</v>
      </c>
      <c r="D533" s="1"/>
      <c r="E533" s="1"/>
      <c r="F533" s="1"/>
    </row>
    <row r="534" spans="2:6" x14ac:dyDescent="0.3">
      <c r="B534" s="2" t="s">
        <v>3</v>
      </c>
      <c r="C534" s="2" t="s">
        <v>133</v>
      </c>
      <c r="D534" s="1"/>
      <c r="E534" s="1"/>
      <c r="F534" s="1"/>
    </row>
    <row r="535" spans="2:6" x14ac:dyDescent="0.3">
      <c r="B535" s="2" t="s">
        <v>4</v>
      </c>
      <c r="C535" s="2" t="s">
        <v>5</v>
      </c>
      <c r="D535" s="1"/>
      <c r="E535" s="1"/>
      <c r="F535" s="1"/>
    </row>
    <row r="536" spans="2:6" x14ac:dyDescent="0.3">
      <c r="B536" s="2" t="s">
        <v>6</v>
      </c>
      <c r="C536" s="2" t="s">
        <v>361</v>
      </c>
      <c r="D536" s="1"/>
      <c r="E536" s="1"/>
      <c r="F536" s="1"/>
    </row>
    <row r="537" spans="2:6" x14ac:dyDescent="0.3">
      <c r="B537" s="2" t="s">
        <v>7</v>
      </c>
      <c r="C537" s="2" t="s">
        <v>8</v>
      </c>
      <c r="D537" s="1"/>
      <c r="E537" s="1"/>
      <c r="F537" s="1"/>
    </row>
    <row r="538" spans="2:6" x14ac:dyDescent="0.3">
      <c r="B538" s="1"/>
      <c r="C538" s="1"/>
      <c r="D538" s="1"/>
      <c r="E538" s="1"/>
      <c r="F538" s="1"/>
    </row>
    <row r="539" spans="2:6" x14ac:dyDescent="0.3">
      <c r="B539" s="3" t="s">
        <v>9</v>
      </c>
      <c r="C539" s="4" t="s">
        <v>10</v>
      </c>
      <c r="D539" s="4" t="s">
        <v>11</v>
      </c>
      <c r="E539" s="4" t="s">
        <v>12</v>
      </c>
      <c r="F539" s="4" t="s">
        <v>13</v>
      </c>
    </row>
    <row r="540" spans="2:6" x14ac:dyDescent="0.3">
      <c r="B540" s="1"/>
      <c r="C540" s="1"/>
      <c r="D540" s="1"/>
      <c r="E540" s="1"/>
      <c r="F540" s="1"/>
    </row>
    <row r="541" spans="2:6" x14ac:dyDescent="0.3">
      <c r="B541" s="2" t="s">
        <v>89</v>
      </c>
      <c r="C541" s="1"/>
      <c r="D541" s="1"/>
      <c r="E541" s="1"/>
      <c r="F541" s="1"/>
    </row>
    <row r="542" spans="2:6" x14ac:dyDescent="0.3">
      <c r="B542" s="1"/>
      <c r="C542" s="1"/>
      <c r="D542" s="1"/>
      <c r="E542" s="1"/>
      <c r="F542" s="1"/>
    </row>
    <row r="543" spans="2:6" x14ac:dyDescent="0.3">
      <c r="B543" s="2" t="s">
        <v>41</v>
      </c>
      <c r="C543" s="1"/>
      <c r="D543" s="1"/>
      <c r="E543" s="1"/>
      <c r="F543" s="1"/>
    </row>
    <row r="544" spans="2:6" x14ac:dyDescent="0.3">
      <c r="B544" s="1"/>
      <c r="C544" s="1"/>
      <c r="D544" s="1"/>
      <c r="E544" s="1"/>
      <c r="F544" s="1"/>
    </row>
    <row r="545" spans="2:6" x14ac:dyDescent="0.3">
      <c r="B545" s="1" t="s">
        <v>90</v>
      </c>
      <c r="C545" s="1"/>
      <c r="D545" s="1"/>
      <c r="E545" s="1"/>
      <c r="F545" s="1"/>
    </row>
    <row r="546" spans="2:6" x14ac:dyDescent="0.3">
      <c r="B546" s="2" t="s">
        <v>1</v>
      </c>
      <c r="C546" s="2" t="s">
        <v>2</v>
      </c>
      <c r="D546" s="1"/>
      <c r="E546" s="1"/>
      <c r="F546" s="1"/>
    </row>
    <row r="547" spans="2:6" x14ac:dyDescent="0.3">
      <c r="B547" s="2" t="s">
        <v>3</v>
      </c>
      <c r="C547" s="2" t="s">
        <v>133</v>
      </c>
      <c r="D547" s="1"/>
      <c r="E547" s="1"/>
      <c r="F547" s="1"/>
    </row>
    <row r="548" spans="2:6" x14ac:dyDescent="0.3">
      <c r="B548" s="2" t="s">
        <v>4</v>
      </c>
      <c r="C548" s="2" t="s">
        <v>5</v>
      </c>
      <c r="D548" s="1"/>
      <c r="E548" s="1"/>
      <c r="F548" s="1"/>
    </row>
    <row r="549" spans="2:6" x14ac:dyDescent="0.3">
      <c r="B549" s="2" t="s">
        <v>6</v>
      </c>
      <c r="C549" s="2" t="s">
        <v>361</v>
      </c>
      <c r="D549" s="1"/>
      <c r="E549" s="1"/>
      <c r="F549" s="1"/>
    </row>
    <row r="550" spans="2:6" x14ac:dyDescent="0.3">
      <c r="B550" s="2" t="s">
        <v>7</v>
      </c>
      <c r="C550" s="2" t="s">
        <v>8</v>
      </c>
      <c r="D550" s="1"/>
      <c r="E550" s="1"/>
      <c r="F550" s="1"/>
    </row>
    <row r="551" spans="2:6" x14ac:dyDescent="0.3">
      <c r="B551" s="1"/>
      <c r="C551" s="1"/>
      <c r="D551" s="1"/>
      <c r="E551" s="1"/>
      <c r="F551" s="1"/>
    </row>
    <row r="552" spans="2:6" x14ac:dyDescent="0.3">
      <c r="B552" s="3" t="s">
        <v>9</v>
      </c>
      <c r="C552" s="4" t="s">
        <v>10</v>
      </c>
      <c r="D552" s="4" t="s">
        <v>11</v>
      </c>
      <c r="E552" s="4" t="s">
        <v>12</v>
      </c>
      <c r="F552" s="4" t="s">
        <v>13</v>
      </c>
    </row>
    <row r="553" spans="2:6" x14ac:dyDescent="0.3">
      <c r="B553" s="5" t="s">
        <v>14</v>
      </c>
      <c r="C553" s="6"/>
      <c r="D553" s="7" t="s">
        <v>11</v>
      </c>
      <c r="E553" s="6"/>
      <c r="F553" s="6"/>
    </row>
    <row r="554" spans="2:6" x14ac:dyDescent="0.3">
      <c r="B554" s="8" t="s">
        <v>67</v>
      </c>
      <c r="C554" s="9">
        <v>2500</v>
      </c>
      <c r="D554" s="7" t="s">
        <v>16</v>
      </c>
      <c r="E554" s="10">
        <f>Intro_input!$J$37</f>
        <v>6</v>
      </c>
      <c r="F554" s="9">
        <f>C554*E554</f>
        <v>15000</v>
      </c>
    </row>
    <row r="555" spans="2:6" x14ac:dyDescent="0.3">
      <c r="B555" s="8" t="s">
        <v>18</v>
      </c>
      <c r="C555" s="9"/>
      <c r="D555" s="7" t="s">
        <v>19</v>
      </c>
      <c r="E555" s="9"/>
      <c r="F555" s="9">
        <v>870</v>
      </c>
    </row>
    <row r="556" spans="2:6" x14ac:dyDescent="0.3">
      <c r="B556" s="5" t="s">
        <v>20</v>
      </c>
      <c r="C556" s="6"/>
      <c r="D556" s="7" t="s">
        <v>11</v>
      </c>
      <c r="E556" s="6"/>
      <c r="F556" s="6">
        <f>SUM(F554:F555)</f>
        <v>15870</v>
      </c>
    </row>
    <row r="557" spans="2:6" x14ac:dyDescent="0.3">
      <c r="B557" s="8" t="s">
        <v>11</v>
      </c>
      <c r="C557" s="9"/>
      <c r="D557" s="7" t="s">
        <v>11</v>
      </c>
      <c r="E557" s="9"/>
      <c r="F557" s="9"/>
    </row>
    <row r="558" spans="2:6" x14ac:dyDescent="0.3">
      <c r="B558" s="5" t="s">
        <v>21</v>
      </c>
      <c r="C558" s="6"/>
      <c r="D558" s="7" t="s">
        <v>11</v>
      </c>
      <c r="E558" s="6"/>
      <c r="F558" s="6"/>
    </row>
    <row r="559" spans="2:6" x14ac:dyDescent="0.3">
      <c r="B559" s="8" t="s">
        <v>22</v>
      </c>
      <c r="C559" s="10">
        <v>-5</v>
      </c>
      <c r="D559" s="7" t="s">
        <v>61</v>
      </c>
      <c r="E559" s="10">
        <v>180</v>
      </c>
      <c r="F559" s="9">
        <f>C559*E559</f>
        <v>-900</v>
      </c>
    </row>
    <row r="560" spans="2:6" x14ac:dyDescent="0.3">
      <c r="B560" s="8" t="s">
        <v>23</v>
      </c>
      <c r="C560" s="9">
        <v>-35</v>
      </c>
      <c r="D560" s="7" t="s">
        <v>24</v>
      </c>
      <c r="E560" s="10"/>
      <c r="F560" s="9"/>
    </row>
    <row r="561" spans="2:6" x14ac:dyDescent="0.3">
      <c r="B561" s="8" t="s">
        <v>70</v>
      </c>
      <c r="C561" s="9">
        <v>-2300</v>
      </c>
      <c r="D561" s="7" t="s">
        <v>71</v>
      </c>
      <c r="E561" s="10">
        <v>7.0000000000000007E-2</v>
      </c>
      <c r="F561" s="9">
        <f>C561*E561</f>
        <v>-161.00000000000003</v>
      </c>
    </row>
    <row r="562" spans="2:6" x14ac:dyDescent="0.3">
      <c r="B562" s="5" t="s">
        <v>25</v>
      </c>
      <c r="C562" s="6"/>
      <c r="D562" s="7" t="s">
        <v>11</v>
      </c>
      <c r="E562" s="6"/>
      <c r="F562" s="6">
        <f>SUM(F558:F561)</f>
        <v>-1061</v>
      </c>
    </row>
    <row r="563" spans="2:6" x14ac:dyDescent="0.3">
      <c r="B563" s="5" t="s">
        <v>26</v>
      </c>
      <c r="C563" s="6"/>
      <c r="D563" s="7" t="s">
        <v>11</v>
      </c>
      <c r="E563" s="6"/>
      <c r="F563" s="6">
        <f>SUM(F556,F562)</f>
        <v>14809</v>
      </c>
    </row>
    <row r="564" spans="2:6" x14ac:dyDescent="0.3">
      <c r="B564" s="8" t="s">
        <v>11</v>
      </c>
      <c r="C564" s="9"/>
      <c r="D564" s="7" t="s">
        <v>11</v>
      </c>
      <c r="E564" s="9"/>
      <c r="F564" s="9"/>
    </row>
    <row r="565" spans="2:6" x14ac:dyDescent="0.3">
      <c r="B565" s="5" t="s">
        <v>27</v>
      </c>
      <c r="C565" s="6"/>
      <c r="D565" s="7" t="s">
        <v>11</v>
      </c>
      <c r="E565" s="6"/>
      <c r="F565" s="6"/>
    </row>
    <row r="566" spans="2:6" x14ac:dyDescent="0.3">
      <c r="B566" s="8" t="s">
        <v>28</v>
      </c>
      <c r="C566" s="9">
        <v>-1</v>
      </c>
      <c r="D566" s="7" t="s">
        <v>11</v>
      </c>
      <c r="E566" s="9">
        <v>725</v>
      </c>
      <c r="F566" s="9">
        <f t="shared" ref="F566:F575" si="15">C566*E566</f>
        <v>-725</v>
      </c>
    </row>
    <row r="567" spans="2:6" x14ac:dyDescent="0.3">
      <c r="B567" s="8" t="s">
        <v>29</v>
      </c>
      <c r="C567" s="9">
        <v>-1</v>
      </c>
      <c r="D567" s="7" t="s">
        <v>11</v>
      </c>
      <c r="E567" s="9">
        <v>225</v>
      </c>
      <c r="F567" s="9">
        <f t="shared" si="15"/>
        <v>-225</v>
      </c>
    </row>
    <row r="568" spans="2:6" x14ac:dyDescent="0.3">
      <c r="B568" s="8" t="s">
        <v>30</v>
      </c>
      <c r="C568" s="9">
        <v>-35</v>
      </c>
      <c r="D568" s="7" t="s">
        <v>11</v>
      </c>
      <c r="E568" s="9">
        <v>20</v>
      </c>
      <c r="F568" s="9">
        <f t="shared" si="15"/>
        <v>-700</v>
      </c>
    </row>
    <row r="569" spans="2:6" x14ac:dyDescent="0.3">
      <c r="B569" s="8" t="s">
        <v>31</v>
      </c>
      <c r="C569" s="9">
        <v>-1</v>
      </c>
      <c r="D569" s="7" t="s">
        <v>11</v>
      </c>
      <c r="E569" s="9">
        <v>400</v>
      </c>
      <c r="F569" s="9">
        <f t="shared" si="15"/>
        <v>-400</v>
      </c>
    </row>
    <row r="570" spans="2:6" x14ac:dyDescent="0.3">
      <c r="B570" s="8" t="s">
        <v>91</v>
      </c>
      <c r="C570" s="9">
        <v>-1</v>
      </c>
      <c r="D570" s="7" t="s">
        <v>11</v>
      </c>
      <c r="E570" s="9">
        <v>175</v>
      </c>
      <c r="F570" s="9">
        <f t="shared" si="15"/>
        <v>-175</v>
      </c>
    </row>
    <row r="571" spans="2:6" x14ac:dyDescent="0.3">
      <c r="B571" s="8" t="s">
        <v>92</v>
      </c>
      <c r="C571" s="9">
        <v>-2</v>
      </c>
      <c r="D571" s="7" t="s">
        <v>11</v>
      </c>
      <c r="E571" s="9">
        <v>350</v>
      </c>
      <c r="F571" s="9">
        <f t="shared" si="15"/>
        <v>-700</v>
      </c>
    </row>
    <row r="572" spans="2:6" x14ac:dyDescent="0.3">
      <c r="B572" s="8" t="s">
        <v>93</v>
      </c>
      <c r="C572" s="9">
        <v>-1</v>
      </c>
      <c r="D572" s="7" t="s">
        <v>11</v>
      </c>
      <c r="E572" s="9">
        <v>225</v>
      </c>
      <c r="F572" s="9">
        <f t="shared" si="15"/>
        <v>-225</v>
      </c>
    </row>
    <row r="573" spans="2:6" x14ac:dyDescent="0.3">
      <c r="B573" s="8" t="s">
        <v>33</v>
      </c>
      <c r="C573" s="9">
        <v>-1</v>
      </c>
      <c r="D573" s="7" t="s">
        <v>11</v>
      </c>
      <c r="E573" s="9">
        <v>861</v>
      </c>
      <c r="F573" s="9">
        <f t="shared" si="15"/>
        <v>-861</v>
      </c>
    </row>
    <row r="574" spans="2:6" x14ac:dyDescent="0.3">
      <c r="B574" s="8" t="s">
        <v>94</v>
      </c>
      <c r="C574" s="9">
        <v>-1</v>
      </c>
      <c r="D574" s="7" t="s">
        <v>11</v>
      </c>
      <c r="E574" s="9">
        <v>391</v>
      </c>
      <c r="F574" s="9">
        <f t="shared" si="15"/>
        <v>-391</v>
      </c>
    </row>
    <row r="575" spans="2:6" x14ac:dyDescent="0.3">
      <c r="B575" s="8" t="s">
        <v>95</v>
      </c>
      <c r="C575" s="9">
        <v>-2300</v>
      </c>
      <c r="D575" s="7" t="s">
        <v>11</v>
      </c>
      <c r="E575" s="10">
        <v>0.18</v>
      </c>
      <c r="F575" s="9">
        <f t="shared" si="15"/>
        <v>-414</v>
      </c>
    </row>
    <row r="576" spans="2:6" x14ac:dyDescent="0.3">
      <c r="B576" s="8" t="s">
        <v>38</v>
      </c>
      <c r="C576" s="9"/>
      <c r="D576" s="7" t="s">
        <v>11</v>
      </c>
      <c r="E576" s="9"/>
      <c r="F576" s="9">
        <v>-750</v>
      </c>
    </row>
    <row r="577" spans="2:6" x14ac:dyDescent="0.3">
      <c r="B577" s="5" t="s">
        <v>39</v>
      </c>
      <c r="C577" s="6"/>
      <c r="D577" s="7" t="s">
        <v>11</v>
      </c>
      <c r="E577" s="6"/>
      <c r="F577" s="6">
        <f>SUM(F566:F576)</f>
        <v>-5566</v>
      </c>
    </row>
    <row r="578" spans="2:6" x14ac:dyDescent="0.3">
      <c r="B578" s="8" t="s">
        <v>40</v>
      </c>
      <c r="C578" s="9"/>
      <c r="D578" s="7" t="s">
        <v>11</v>
      </c>
      <c r="E578" s="9"/>
      <c r="F578" s="9">
        <f>SUM(F563,F577)</f>
        <v>9243</v>
      </c>
    </row>
    <row r="579" spans="2:6" x14ac:dyDescent="0.3">
      <c r="B579" s="1"/>
      <c r="C579" s="1"/>
      <c r="D579" s="1"/>
      <c r="E579" s="1"/>
      <c r="F579" s="1"/>
    </row>
    <row r="580" spans="2:6" x14ac:dyDescent="0.3">
      <c r="B580" s="2" t="s">
        <v>54</v>
      </c>
      <c r="C580" s="1"/>
      <c r="D580" s="1"/>
      <c r="E580" s="1"/>
      <c r="F580" s="1"/>
    </row>
    <row r="581" spans="2:6" x14ac:dyDescent="0.3">
      <c r="B581" s="2" t="s">
        <v>49</v>
      </c>
      <c r="C581" s="1"/>
      <c r="D581" s="1"/>
      <c r="E581" s="1"/>
      <c r="F581" s="1"/>
    </row>
    <row r="582" spans="2:6" x14ac:dyDescent="0.3">
      <c r="B582" s="2" t="s">
        <v>51</v>
      </c>
      <c r="C582" s="1"/>
      <c r="D582" s="1"/>
      <c r="E582" s="1"/>
      <c r="F582" s="1"/>
    </row>
    <row r="583" spans="2:6" x14ac:dyDescent="0.3">
      <c r="B583" s="1"/>
      <c r="C583" s="1"/>
      <c r="D583" s="1"/>
      <c r="E583" s="1"/>
      <c r="F583" s="1"/>
    </row>
    <row r="584" spans="2:6" x14ac:dyDescent="0.3">
      <c r="B584" s="2" t="s">
        <v>41</v>
      </c>
      <c r="C584" s="1"/>
      <c r="D584" s="1"/>
      <c r="E584" s="1"/>
      <c r="F584" s="1"/>
    </row>
    <row r="585" spans="2:6" x14ac:dyDescent="0.3">
      <c r="B585" s="1"/>
      <c r="C585" s="1"/>
      <c r="D585" s="1"/>
      <c r="E585" s="1"/>
      <c r="F585" s="1"/>
    </row>
    <row r="586" spans="2:6" x14ac:dyDescent="0.3">
      <c r="B586" s="1" t="s">
        <v>96</v>
      </c>
      <c r="C586" s="1"/>
      <c r="D586" s="1"/>
      <c r="E586" s="1"/>
      <c r="F586" s="1"/>
    </row>
    <row r="587" spans="2:6" x14ac:dyDescent="0.3">
      <c r="B587" s="2" t="s">
        <v>1</v>
      </c>
      <c r="C587" s="2" t="s">
        <v>2</v>
      </c>
      <c r="D587" s="1"/>
      <c r="E587" s="1"/>
      <c r="F587" s="1"/>
    </row>
    <row r="588" spans="2:6" x14ac:dyDescent="0.3">
      <c r="B588" s="2" t="s">
        <v>3</v>
      </c>
      <c r="C588" s="2" t="s">
        <v>133</v>
      </c>
      <c r="D588" s="1"/>
      <c r="E588" s="1"/>
      <c r="F588" s="1"/>
    </row>
    <row r="589" spans="2:6" x14ac:dyDescent="0.3">
      <c r="B589" s="2" t="s">
        <v>4</v>
      </c>
      <c r="C589" s="2" t="s">
        <v>5</v>
      </c>
      <c r="D589" s="1"/>
      <c r="E589" s="1"/>
      <c r="F589" s="1"/>
    </row>
    <row r="590" spans="2:6" x14ac:dyDescent="0.3">
      <c r="B590" s="2" t="s">
        <v>6</v>
      </c>
      <c r="C590" s="2" t="s">
        <v>361</v>
      </c>
      <c r="D590" s="1"/>
      <c r="E590" s="1"/>
      <c r="F590" s="1"/>
    </row>
    <row r="591" spans="2:6" x14ac:dyDescent="0.3">
      <c r="B591" s="2" t="s">
        <v>7</v>
      </c>
      <c r="C591" s="2" t="s">
        <v>8</v>
      </c>
      <c r="D591" s="1"/>
      <c r="E591" s="1"/>
      <c r="F591" s="1"/>
    </row>
    <row r="592" spans="2:6" x14ac:dyDescent="0.3">
      <c r="B592" s="1"/>
      <c r="C592" s="1"/>
      <c r="D592" s="1"/>
      <c r="E592" s="1"/>
      <c r="F592" s="1"/>
    </row>
    <row r="593" spans="2:6" x14ac:dyDescent="0.3">
      <c r="B593" s="3" t="s">
        <v>9</v>
      </c>
      <c r="C593" s="4" t="s">
        <v>10</v>
      </c>
      <c r="D593" s="4" t="s">
        <v>11</v>
      </c>
      <c r="E593" s="4" t="s">
        <v>12</v>
      </c>
      <c r="F593" s="4" t="s">
        <v>13</v>
      </c>
    </row>
    <row r="594" spans="2:6" x14ac:dyDescent="0.3">
      <c r="B594" s="1"/>
      <c r="C594" s="1"/>
      <c r="D594" s="1"/>
      <c r="E594" s="1"/>
      <c r="F594" s="1"/>
    </row>
    <row r="595" spans="2:6" x14ac:dyDescent="0.3">
      <c r="B595" s="2" t="s">
        <v>97</v>
      </c>
      <c r="C595" s="1"/>
      <c r="D595" s="1"/>
      <c r="E595" s="1"/>
      <c r="F595" s="1"/>
    </row>
    <row r="596" spans="2:6" x14ac:dyDescent="0.3">
      <c r="B596" s="1"/>
      <c r="C596" s="1"/>
      <c r="D596" s="1"/>
      <c r="E596" s="1"/>
      <c r="F596" s="1"/>
    </row>
    <row r="597" spans="2:6" x14ac:dyDescent="0.3">
      <c r="B597" s="2" t="s">
        <v>41</v>
      </c>
      <c r="C597" s="1"/>
      <c r="D597" s="1"/>
      <c r="E597" s="1"/>
      <c r="F597" s="1"/>
    </row>
    <row r="598" spans="2:6" x14ac:dyDescent="0.3">
      <c r="B598" s="1"/>
      <c r="C598" s="1"/>
      <c r="D598" s="1"/>
      <c r="E598" s="1"/>
      <c r="F598" s="1"/>
    </row>
    <row r="599" spans="2:6" x14ac:dyDescent="0.3">
      <c r="B599" s="1" t="s">
        <v>98</v>
      </c>
      <c r="C599" s="1"/>
      <c r="D599" s="1"/>
      <c r="E599" s="1"/>
      <c r="F599" s="1"/>
    </row>
    <row r="600" spans="2:6" x14ac:dyDescent="0.3">
      <c r="B600" s="2" t="s">
        <v>1</v>
      </c>
      <c r="C600" s="2" t="s">
        <v>2</v>
      </c>
      <c r="D600" s="1"/>
      <c r="E600" s="1"/>
      <c r="F600" s="1"/>
    </row>
    <row r="601" spans="2:6" x14ac:dyDescent="0.3">
      <c r="B601" s="2" t="s">
        <v>3</v>
      </c>
      <c r="C601" s="2" t="s">
        <v>133</v>
      </c>
      <c r="D601" s="1"/>
      <c r="E601" s="1"/>
      <c r="F601" s="1"/>
    </row>
    <row r="602" spans="2:6" x14ac:dyDescent="0.3">
      <c r="B602" s="2" t="s">
        <v>4</v>
      </c>
      <c r="C602" s="2" t="s">
        <v>5</v>
      </c>
      <c r="D602" s="1"/>
      <c r="E602" s="1"/>
      <c r="F602" s="1"/>
    </row>
    <row r="603" spans="2:6" x14ac:dyDescent="0.3">
      <c r="B603" s="2" t="s">
        <v>6</v>
      </c>
      <c r="C603" s="2" t="s">
        <v>361</v>
      </c>
      <c r="D603" s="1"/>
      <c r="E603" s="1"/>
      <c r="F603" s="1"/>
    </row>
    <row r="604" spans="2:6" x14ac:dyDescent="0.3">
      <c r="B604" s="2" t="s">
        <v>7</v>
      </c>
      <c r="C604" s="2" t="s">
        <v>8</v>
      </c>
      <c r="D604" s="1"/>
      <c r="E604" s="1"/>
      <c r="F604" s="1"/>
    </row>
    <row r="605" spans="2:6" x14ac:dyDescent="0.3">
      <c r="B605" s="1"/>
      <c r="C605" s="1"/>
      <c r="D605" s="1"/>
      <c r="E605" s="1"/>
      <c r="F605" s="1"/>
    </row>
    <row r="606" spans="2:6" x14ac:dyDescent="0.3">
      <c r="B606" s="3" t="s">
        <v>9</v>
      </c>
      <c r="C606" s="4" t="s">
        <v>10</v>
      </c>
      <c r="D606" s="4" t="s">
        <v>11</v>
      </c>
      <c r="E606" s="4" t="s">
        <v>12</v>
      </c>
      <c r="F606" s="4" t="s">
        <v>13</v>
      </c>
    </row>
    <row r="607" spans="2:6" x14ac:dyDescent="0.3">
      <c r="B607" s="1"/>
      <c r="C607" s="1"/>
      <c r="D607" s="1"/>
      <c r="E607" s="1"/>
      <c r="F607" s="1"/>
    </row>
    <row r="608" spans="2:6" x14ac:dyDescent="0.3">
      <c r="B608" s="2" t="s">
        <v>99</v>
      </c>
      <c r="C608" s="1"/>
      <c r="D608" s="1"/>
      <c r="E608" s="1"/>
      <c r="F608" s="1"/>
    </row>
    <row r="609" spans="2:6" x14ac:dyDescent="0.3">
      <c r="B609" s="1"/>
      <c r="C609" s="1"/>
      <c r="D609" s="1"/>
      <c r="E609" s="1"/>
      <c r="F609" s="1"/>
    </row>
    <row r="610" spans="2:6" x14ac:dyDescent="0.3">
      <c r="B610" s="2" t="s">
        <v>41</v>
      </c>
      <c r="C610" s="1"/>
      <c r="D610" s="1"/>
      <c r="E610" s="1"/>
      <c r="F610" s="1"/>
    </row>
    <row r="611" spans="2:6" x14ac:dyDescent="0.3">
      <c r="B611" s="1"/>
      <c r="C611" s="1"/>
      <c r="D611" s="1"/>
      <c r="E611" s="1"/>
      <c r="F611" s="1"/>
    </row>
    <row r="612" spans="2:6" x14ac:dyDescent="0.3">
      <c r="B612" s="1" t="s">
        <v>100</v>
      </c>
      <c r="C612" s="1"/>
      <c r="D612" s="1"/>
      <c r="E612" s="1"/>
      <c r="F612" s="1"/>
    </row>
    <row r="613" spans="2:6" x14ac:dyDescent="0.3">
      <c r="B613" s="2" t="s">
        <v>1</v>
      </c>
      <c r="C613" s="2" t="s">
        <v>2</v>
      </c>
      <c r="D613" s="1"/>
      <c r="E613" s="1"/>
      <c r="F613" s="1"/>
    </row>
    <row r="614" spans="2:6" x14ac:dyDescent="0.3">
      <c r="B614" s="2" t="s">
        <v>3</v>
      </c>
      <c r="C614" s="2" t="s">
        <v>133</v>
      </c>
      <c r="D614" s="1"/>
      <c r="E614" s="1"/>
      <c r="F614" s="1"/>
    </row>
    <row r="615" spans="2:6" x14ac:dyDescent="0.3">
      <c r="B615" s="2" t="s">
        <v>4</v>
      </c>
      <c r="C615" s="2" t="s">
        <v>5</v>
      </c>
      <c r="D615" s="1"/>
      <c r="E615" s="1"/>
      <c r="F615" s="1"/>
    </row>
    <row r="616" spans="2:6" x14ac:dyDescent="0.3">
      <c r="B616" s="2" t="s">
        <v>6</v>
      </c>
      <c r="C616" s="2" t="s">
        <v>361</v>
      </c>
      <c r="D616" s="1"/>
      <c r="E616" s="1"/>
      <c r="F616" s="1"/>
    </row>
    <row r="617" spans="2:6" x14ac:dyDescent="0.3">
      <c r="B617" s="2" t="s">
        <v>7</v>
      </c>
      <c r="C617" s="2" t="s">
        <v>8</v>
      </c>
      <c r="D617" s="1"/>
      <c r="E617" s="1"/>
      <c r="F617" s="1"/>
    </row>
    <row r="618" spans="2:6" x14ac:dyDescent="0.3">
      <c r="B618" s="1"/>
      <c r="C618" s="1"/>
      <c r="D618" s="1"/>
      <c r="E618" s="1"/>
      <c r="F618" s="1"/>
    </row>
    <row r="619" spans="2:6" x14ac:dyDescent="0.3">
      <c r="B619" s="3" t="s">
        <v>9</v>
      </c>
      <c r="C619" s="4" t="s">
        <v>10</v>
      </c>
      <c r="D619" s="4" t="s">
        <v>11</v>
      </c>
      <c r="E619" s="4" t="s">
        <v>12</v>
      </c>
      <c r="F619" s="4" t="s">
        <v>13</v>
      </c>
    </row>
    <row r="620" spans="2:6" x14ac:dyDescent="0.3">
      <c r="B620" s="1"/>
      <c r="C620" s="1"/>
      <c r="D620" s="1"/>
      <c r="E620" s="1"/>
      <c r="F620" s="1"/>
    </row>
    <row r="621" spans="2:6" x14ac:dyDescent="0.3">
      <c r="B621" s="2" t="s">
        <v>101</v>
      </c>
      <c r="C621" s="1"/>
      <c r="D621" s="1"/>
      <c r="E621" s="1"/>
      <c r="F621" s="1"/>
    </row>
    <row r="622" spans="2:6" x14ac:dyDescent="0.3">
      <c r="B622" s="1"/>
      <c r="C622" s="1"/>
      <c r="D622" s="1"/>
      <c r="E622" s="1"/>
      <c r="F622" s="1"/>
    </row>
    <row r="623" spans="2:6" x14ac:dyDescent="0.3">
      <c r="B623" s="2" t="s">
        <v>41</v>
      </c>
      <c r="C623" s="1"/>
      <c r="D623" s="1"/>
      <c r="E623" s="1"/>
      <c r="F623" s="1"/>
    </row>
    <row r="624" spans="2:6" x14ac:dyDescent="0.3">
      <c r="B624" s="1"/>
      <c r="C624" s="1"/>
      <c r="D624" s="1"/>
      <c r="E624" s="1"/>
      <c r="F624" s="1"/>
    </row>
    <row r="625" spans="2:6" x14ac:dyDescent="0.3">
      <c r="B625" s="1" t="s">
        <v>102</v>
      </c>
      <c r="C625" s="1"/>
      <c r="D625" s="1"/>
      <c r="E625" s="1"/>
      <c r="F625" s="1"/>
    </row>
    <row r="626" spans="2:6" x14ac:dyDescent="0.3">
      <c r="B626" s="2" t="s">
        <v>1</v>
      </c>
      <c r="C626" s="2" t="s">
        <v>2</v>
      </c>
      <c r="D626" s="1"/>
      <c r="E626" s="1"/>
      <c r="F626" s="1"/>
    </row>
    <row r="627" spans="2:6" x14ac:dyDescent="0.3">
      <c r="B627" s="2" t="s">
        <v>3</v>
      </c>
      <c r="C627" s="2" t="s">
        <v>133</v>
      </c>
      <c r="D627" s="1"/>
      <c r="E627" s="1"/>
      <c r="F627" s="1"/>
    </row>
    <row r="628" spans="2:6" x14ac:dyDescent="0.3">
      <c r="B628" s="2" t="s">
        <v>4</v>
      </c>
      <c r="C628" s="2" t="s">
        <v>5</v>
      </c>
      <c r="D628" s="1"/>
      <c r="E628" s="1"/>
      <c r="F628" s="1"/>
    </row>
    <row r="629" spans="2:6" x14ac:dyDescent="0.3">
      <c r="B629" s="2" t="s">
        <v>6</v>
      </c>
      <c r="C629" s="2" t="s">
        <v>361</v>
      </c>
      <c r="D629" s="1"/>
      <c r="E629" s="1"/>
      <c r="F629" s="1"/>
    </row>
    <row r="630" spans="2:6" x14ac:dyDescent="0.3">
      <c r="B630" s="2" t="s">
        <v>7</v>
      </c>
      <c r="C630" s="2" t="s">
        <v>8</v>
      </c>
      <c r="D630" s="1"/>
      <c r="E630" s="1"/>
      <c r="F630" s="1"/>
    </row>
    <row r="631" spans="2:6" x14ac:dyDescent="0.3">
      <c r="B631" s="1"/>
      <c r="C631" s="1"/>
      <c r="D631" s="1"/>
      <c r="E631" s="1"/>
      <c r="F631" s="1"/>
    </row>
    <row r="632" spans="2:6" x14ac:dyDescent="0.3">
      <c r="B632" s="3" t="s">
        <v>9</v>
      </c>
      <c r="C632" s="4" t="s">
        <v>10</v>
      </c>
      <c r="D632" s="4" t="s">
        <v>11</v>
      </c>
      <c r="E632" s="4" t="s">
        <v>12</v>
      </c>
      <c r="F632" s="4" t="s">
        <v>13</v>
      </c>
    </row>
    <row r="633" spans="2:6" x14ac:dyDescent="0.3">
      <c r="B633" s="5" t="s">
        <v>14</v>
      </c>
      <c r="C633" s="6"/>
      <c r="D633" s="7" t="s">
        <v>11</v>
      </c>
      <c r="E633" s="6"/>
      <c r="F633" s="6"/>
    </row>
    <row r="634" spans="2:6" x14ac:dyDescent="0.3">
      <c r="B634" s="8" t="s">
        <v>103</v>
      </c>
      <c r="C634" s="9">
        <v>20000</v>
      </c>
      <c r="D634" s="7" t="s">
        <v>16</v>
      </c>
      <c r="E634" s="10">
        <f>Intro_input!J41</f>
        <v>2.2000000000000002</v>
      </c>
      <c r="F634" s="9">
        <f>C634*E634</f>
        <v>44000</v>
      </c>
    </row>
    <row r="635" spans="2:6" x14ac:dyDescent="0.3">
      <c r="B635" s="8" t="s">
        <v>18</v>
      </c>
      <c r="C635" s="9"/>
      <c r="D635" s="7" t="s">
        <v>19</v>
      </c>
      <c r="E635" s="9"/>
      <c r="F635" s="9">
        <v>870</v>
      </c>
    </row>
    <row r="636" spans="2:6" x14ac:dyDescent="0.3">
      <c r="B636" s="5" t="s">
        <v>20</v>
      </c>
      <c r="C636" s="6"/>
      <c r="D636" s="7" t="s">
        <v>11</v>
      </c>
      <c r="E636" s="6"/>
      <c r="F636" s="6">
        <f>SUM(F634:F635)</f>
        <v>44870</v>
      </c>
    </row>
    <row r="637" spans="2:6" x14ac:dyDescent="0.3">
      <c r="B637" s="8" t="s">
        <v>11</v>
      </c>
      <c r="C637" s="9"/>
      <c r="D637" s="7" t="s">
        <v>11</v>
      </c>
      <c r="E637" s="9"/>
      <c r="F637" s="9"/>
    </row>
    <row r="638" spans="2:6" x14ac:dyDescent="0.3">
      <c r="B638" s="5" t="s">
        <v>21</v>
      </c>
      <c r="C638" s="6"/>
      <c r="D638" s="7" t="s">
        <v>11</v>
      </c>
      <c r="E638" s="6"/>
      <c r="F638" s="6"/>
    </row>
    <row r="639" spans="2:6" x14ac:dyDescent="0.3">
      <c r="B639" s="8" t="s">
        <v>104</v>
      </c>
      <c r="C639" s="9">
        <v>-2200</v>
      </c>
      <c r="D639" s="7" t="s">
        <v>16</v>
      </c>
      <c r="E639" s="10">
        <v>3.5</v>
      </c>
      <c r="F639" s="9">
        <f>C639*E639</f>
        <v>-7700</v>
      </c>
    </row>
    <row r="640" spans="2:6" x14ac:dyDescent="0.3">
      <c r="B640" s="8" t="s">
        <v>23</v>
      </c>
      <c r="C640" s="9">
        <v>-14</v>
      </c>
      <c r="D640" s="7" t="s">
        <v>24</v>
      </c>
      <c r="E640" s="10"/>
      <c r="F640" s="9"/>
    </row>
    <row r="641" spans="2:6" x14ac:dyDescent="0.3">
      <c r="B641" s="8" t="s">
        <v>105</v>
      </c>
      <c r="C641" s="9">
        <v>-23500</v>
      </c>
      <c r="D641" s="7" t="s">
        <v>11</v>
      </c>
      <c r="E641" s="10">
        <v>0.3</v>
      </c>
      <c r="F641" s="9">
        <f>C641*E641</f>
        <v>-7050</v>
      </c>
    </row>
    <row r="642" spans="2:6" x14ac:dyDescent="0.3">
      <c r="B642" s="8" t="s">
        <v>106</v>
      </c>
      <c r="C642" s="9">
        <v>-23500</v>
      </c>
      <c r="D642" s="7" t="s">
        <v>71</v>
      </c>
      <c r="E642" s="10">
        <v>0.04</v>
      </c>
      <c r="F642" s="9">
        <f>C642*E642</f>
        <v>-940</v>
      </c>
    </row>
    <row r="643" spans="2:6" x14ac:dyDescent="0.3">
      <c r="B643" s="5" t="s">
        <v>25</v>
      </c>
      <c r="C643" s="6"/>
      <c r="D643" s="7" t="s">
        <v>11</v>
      </c>
      <c r="E643" s="6"/>
      <c r="F643" s="6">
        <f>SUM(F638:F642)</f>
        <v>-15690</v>
      </c>
    </row>
    <row r="644" spans="2:6" x14ac:dyDescent="0.3">
      <c r="B644" s="5" t="s">
        <v>26</v>
      </c>
      <c r="C644" s="6"/>
      <c r="D644" s="7" t="s">
        <v>11</v>
      </c>
      <c r="E644" s="6"/>
      <c r="F644" s="6">
        <f>SUM(F636,F643)</f>
        <v>29180</v>
      </c>
    </row>
    <row r="645" spans="2:6" x14ac:dyDescent="0.3">
      <c r="B645" s="8" t="s">
        <v>11</v>
      </c>
      <c r="C645" s="9"/>
      <c r="D645" s="7" t="s">
        <v>11</v>
      </c>
      <c r="E645" s="9"/>
      <c r="F645" s="9"/>
    </row>
    <row r="646" spans="2:6" x14ac:dyDescent="0.3">
      <c r="B646" s="5" t="s">
        <v>27</v>
      </c>
      <c r="C646" s="6"/>
      <c r="D646" s="7" t="s">
        <v>11</v>
      </c>
      <c r="E646" s="6"/>
      <c r="F646" s="6"/>
    </row>
    <row r="647" spans="2:6" x14ac:dyDescent="0.3">
      <c r="B647" s="8" t="s">
        <v>28</v>
      </c>
      <c r="C647" s="9">
        <v>-1</v>
      </c>
      <c r="D647" s="7" t="s">
        <v>11</v>
      </c>
      <c r="E647" s="9">
        <v>725</v>
      </c>
      <c r="F647" s="9">
        <f t="shared" ref="F647:F657" si="16">C647*E647</f>
        <v>-725</v>
      </c>
    </row>
    <row r="648" spans="2:6" x14ac:dyDescent="0.3">
      <c r="B648" s="8" t="s">
        <v>107</v>
      </c>
      <c r="C648" s="9">
        <v>-2</v>
      </c>
      <c r="D648" s="7" t="s">
        <v>11</v>
      </c>
      <c r="E648" s="9">
        <v>225</v>
      </c>
      <c r="F648" s="9">
        <f t="shared" si="16"/>
        <v>-450</v>
      </c>
    </row>
    <row r="649" spans="2:6" x14ac:dyDescent="0.3">
      <c r="B649" s="8" t="s">
        <v>30</v>
      </c>
      <c r="C649" s="9">
        <v>-14</v>
      </c>
      <c r="D649" s="7" t="s">
        <v>11</v>
      </c>
      <c r="E649" s="9">
        <v>22</v>
      </c>
      <c r="F649" s="9">
        <f t="shared" si="16"/>
        <v>-308</v>
      </c>
    </row>
    <row r="650" spans="2:6" x14ac:dyDescent="0.3">
      <c r="B650" s="8" t="s">
        <v>108</v>
      </c>
      <c r="C650" s="9">
        <v>-1</v>
      </c>
      <c r="D650" s="7" t="s">
        <v>11</v>
      </c>
      <c r="E650" s="9">
        <v>2550</v>
      </c>
      <c r="F650" s="9">
        <f t="shared" si="16"/>
        <v>-2550</v>
      </c>
    </row>
    <row r="651" spans="2:6" x14ac:dyDescent="0.3">
      <c r="B651" s="8" t="s">
        <v>109</v>
      </c>
      <c r="C651" s="9">
        <v>-1</v>
      </c>
      <c r="D651" s="7" t="s">
        <v>11</v>
      </c>
      <c r="E651" s="9">
        <v>1450</v>
      </c>
      <c r="F651" s="9">
        <f t="shared" si="16"/>
        <v>-1450</v>
      </c>
    </row>
    <row r="652" spans="2:6" x14ac:dyDescent="0.3">
      <c r="B652" s="8" t="s">
        <v>32</v>
      </c>
      <c r="C652" s="9">
        <v>-3</v>
      </c>
      <c r="D652" s="7" t="s">
        <v>11</v>
      </c>
      <c r="E652" s="9">
        <v>140</v>
      </c>
      <c r="F652" s="9">
        <f t="shared" si="16"/>
        <v>-420</v>
      </c>
    </row>
    <row r="653" spans="2:6" x14ac:dyDescent="0.3">
      <c r="B653" s="8" t="s">
        <v>110</v>
      </c>
      <c r="C653" s="9">
        <v>-4</v>
      </c>
      <c r="D653" s="7" t="s">
        <v>11</v>
      </c>
      <c r="E653" s="9">
        <v>350</v>
      </c>
      <c r="F653" s="9">
        <f t="shared" si="16"/>
        <v>-1400</v>
      </c>
    </row>
    <row r="654" spans="2:6" x14ac:dyDescent="0.3">
      <c r="B654" s="8" t="s">
        <v>111</v>
      </c>
      <c r="C654" s="9">
        <v>-1</v>
      </c>
      <c r="D654" s="7" t="s">
        <v>11</v>
      </c>
      <c r="E654" s="9">
        <v>675</v>
      </c>
      <c r="F654" s="9">
        <f t="shared" si="16"/>
        <v>-675</v>
      </c>
    </row>
    <row r="655" spans="2:6" x14ac:dyDescent="0.3">
      <c r="B655" s="8" t="s">
        <v>112</v>
      </c>
      <c r="C655" s="9">
        <v>-1</v>
      </c>
      <c r="D655" s="7" t="s">
        <v>11</v>
      </c>
      <c r="E655" s="9">
        <v>2025</v>
      </c>
      <c r="F655" s="9">
        <f t="shared" si="16"/>
        <v>-2025</v>
      </c>
    </row>
    <row r="656" spans="2:6" x14ac:dyDescent="0.3">
      <c r="B656" s="8" t="s">
        <v>113</v>
      </c>
      <c r="C656" s="9">
        <v>-1</v>
      </c>
      <c r="D656" s="7" t="s">
        <v>11</v>
      </c>
      <c r="E656" s="9">
        <v>350</v>
      </c>
      <c r="F656" s="9">
        <f t="shared" si="16"/>
        <v>-350</v>
      </c>
    </row>
    <row r="657" spans="2:6" x14ac:dyDescent="0.3">
      <c r="B657" s="8" t="s">
        <v>114</v>
      </c>
      <c r="C657" s="9">
        <v>-1</v>
      </c>
      <c r="D657" s="7" t="s">
        <v>11</v>
      </c>
      <c r="E657" s="9">
        <v>2900</v>
      </c>
      <c r="F657" s="9">
        <f t="shared" si="16"/>
        <v>-2900</v>
      </c>
    </row>
    <row r="658" spans="2:6" x14ac:dyDescent="0.3">
      <c r="B658" s="8" t="s">
        <v>38</v>
      </c>
      <c r="C658" s="9"/>
      <c r="D658" s="7" t="s">
        <v>11</v>
      </c>
      <c r="E658" s="9"/>
      <c r="F658" s="9">
        <v>-750</v>
      </c>
    </row>
    <row r="659" spans="2:6" x14ac:dyDescent="0.3">
      <c r="B659" s="5" t="s">
        <v>39</v>
      </c>
      <c r="C659" s="6"/>
      <c r="D659" s="7" t="s">
        <v>11</v>
      </c>
      <c r="E659" s="6"/>
      <c r="F659" s="6">
        <f>SUM(F647:F658)</f>
        <v>-14003</v>
      </c>
    </row>
    <row r="660" spans="2:6" x14ac:dyDescent="0.3">
      <c r="B660" s="8" t="s">
        <v>40</v>
      </c>
      <c r="C660" s="9"/>
      <c r="D660" s="7" t="s">
        <v>11</v>
      </c>
      <c r="E660" s="9"/>
      <c r="F660" s="9">
        <f>SUM(F644,F659)</f>
        <v>15177</v>
      </c>
    </row>
    <row r="661" spans="2:6" x14ac:dyDescent="0.3">
      <c r="B661" s="1"/>
      <c r="C661" s="1"/>
      <c r="D661" s="1"/>
      <c r="E661" s="1"/>
      <c r="F661" s="1"/>
    </row>
    <row r="662" spans="2:6" x14ac:dyDescent="0.3">
      <c r="B662" s="2" t="s">
        <v>54</v>
      </c>
      <c r="C662" s="1"/>
      <c r="D662" s="1"/>
      <c r="E662" s="1"/>
      <c r="F662" s="1"/>
    </row>
    <row r="663" spans="2:6" x14ac:dyDescent="0.3">
      <c r="B663" s="2" t="s">
        <v>49</v>
      </c>
      <c r="C663" s="1"/>
      <c r="D663" s="1"/>
      <c r="E663" s="1"/>
      <c r="F663" s="1"/>
    </row>
    <row r="664" spans="2:6" x14ac:dyDescent="0.3">
      <c r="B664" s="2" t="s">
        <v>51</v>
      </c>
      <c r="C664" s="1"/>
      <c r="D664" s="1"/>
      <c r="E664" s="1"/>
      <c r="F664" s="1"/>
    </row>
    <row r="665" spans="2:6" x14ac:dyDescent="0.3">
      <c r="B665" s="1"/>
      <c r="C665" s="1"/>
      <c r="D665" s="1"/>
      <c r="E665" s="1"/>
      <c r="F665" s="1"/>
    </row>
    <row r="666" spans="2:6" x14ac:dyDescent="0.3">
      <c r="B666" s="2" t="s">
        <v>41</v>
      </c>
      <c r="C666" s="1"/>
      <c r="D666" s="1"/>
      <c r="E666" s="1"/>
      <c r="F666" s="1"/>
    </row>
    <row r="667" spans="2:6" x14ac:dyDescent="0.3">
      <c r="B667" s="1"/>
      <c r="C667" s="1"/>
      <c r="D667" s="1"/>
      <c r="E667" s="1"/>
      <c r="F667" s="1"/>
    </row>
    <row r="668" spans="2:6" x14ac:dyDescent="0.3">
      <c r="B668" s="1" t="s">
        <v>116</v>
      </c>
      <c r="C668" s="1"/>
      <c r="D668" s="1"/>
      <c r="E668" s="1"/>
      <c r="F668" s="1"/>
    </row>
    <row r="669" spans="2:6" x14ac:dyDescent="0.3">
      <c r="B669" s="2" t="s">
        <v>1</v>
      </c>
      <c r="C669" s="2" t="s">
        <v>2</v>
      </c>
      <c r="D669" s="1"/>
      <c r="E669" s="1"/>
      <c r="F669" s="1"/>
    </row>
    <row r="670" spans="2:6" x14ac:dyDescent="0.3">
      <c r="B670" s="2" t="s">
        <v>3</v>
      </c>
      <c r="C670" s="2" t="s">
        <v>133</v>
      </c>
      <c r="D670" s="1"/>
      <c r="E670" s="1"/>
      <c r="F670" s="1"/>
    </row>
    <row r="671" spans="2:6" x14ac:dyDescent="0.3">
      <c r="B671" s="2" t="s">
        <v>4</v>
      </c>
      <c r="C671" s="2" t="s">
        <v>5</v>
      </c>
      <c r="D671" s="1"/>
      <c r="E671" s="1"/>
      <c r="F671" s="1"/>
    </row>
    <row r="672" spans="2:6" x14ac:dyDescent="0.3">
      <c r="B672" s="2" t="s">
        <v>6</v>
      </c>
      <c r="C672" s="2" t="s">
        <v>361</v>
      </c>
      <c r="D672" s="1"/>
      <c r="E672" s="1"/>
      <c r="F672" s="1"/>
    </row>
    <row r="673" spans="2:6" x14ac:dyDescent="0.3">
      <c r="B673" s="2" t="s">
        <v>7</v>
      </c>
      <c r="C673" s="2" t="s">
        <v>8</v>
      </c>
      <c r="D673" s="1"/>
      <c r="E673" s="1"/>
      <c r="F673" s="1"/>
    </row>
    <row r="674" spans="2:6" x14ac:dyDescent="0.3">
      <c r="B674" s="1"/>
      <c r="C674" s="1"/>
      <c r="D674" s="1"/>
      <c r="E674" s="1"/>
      <c r="F674" s="1"/>
    </row>
    <row r="675" spans="2:6" x14ac:dyDescent="0.3">
      <c r="B675" s="3" t="s">
        <v>9</v>
      </c>
      <c r="C675" s="4" t="s">
        <v>10</v>
      </c>
      <c r="D675" s="4" t="s">
        <v>11</v>
      </c>
      <c r="E675" s="4" t="s">
        <v>12</v>
      </c>
      <c r="F675" s="4" t="s">
        <v>13</v>
      </c>
    </row>
    <row r="676" spans="2:6" x14ac:dyDescent="0.3">
      <c r="B676" s="5" t="s">
        <v>14</v>
      </c>
      <c r="C676" s="6"/>
      <c r="D676" s="7" t="s">
        <v>11</v>
      </c>
      <c r="E676" s="6"/>
      <c r="F676" s="6"/>
    </row>
    <row r="677" spans="2:6" x14ac:dyDescent="0.3">
      <c r="B677" s="8" t="s">
        <v>103</v>
      </c>
      <c r="C677" s="9">
        <v>20000</v>
      </c>
      <c r="D677" s="7" t="s">
        <v>16</v>
      </c>
      <c r="E677" s="10">
        <v>3</v>
      </c>
      <c r="F677" s="9">
        <f>C677*E677</f>
        <v>60000</v>
      </c>
    </row>
    <row r="678" spans="2:6" x14ac:dyDescent="0.3">
      <c r="B678" s="8" t="s">
        <v>117</v>
      </c>
      <c r="C678" s="9">
        <v>3500</v>
      </c>
      <c r="D678" s="7" t="s">
        <v>16</v>
      </c>
      <c r="E678" s="10">
        <v>0.35</v>
      </c>
      <c r="F678" s="9">
        <f>C678*E678</f>
        <v>1225</v>
      </c>
    </row>
    <row r="679" spans="2:6" x14ac:dyDescent="0.3">
      <c r="B679" s="8" t="s">
        <v>18</v>
      </c>
      <c r="C679" s="9"/>
      <c r="D679" s="7" t="s">
        <v>19</v>
      </c>
      <c r="E679" s="9"/>
      <c r="F679" s="9">
        <v>870</v>
      </c>
    </row>
    <row r="680" spans="2:6" x14ac:dyDescent="0.3">
      <c r="B680" s="5" t="s">
        <v>20</v>
      </c>
      <c r="C680" s="6"/>
      <c r="D680" s="7" t="s">
        <v>11</v>
      </c>
      <c r="E680" s="6"/>
      <c r="F680" s="6">
        <f>SUM(F677:F679)</f>
        <v>62095</v>
      </c>
    </row>
    <row r="681" spans="2:6" x14ac:dyDescent="0.3">
      <c r="B681" s="8" t="s">
        <v>11</v>
      </c>
      <c r="C681" s="9"/>
      <c r="D681" s="7" t="s">
        <v>11</v>
      </c>
      <c r="E681" s="9"/>
      <c r="F681" s="9"/>
    </row>
    <row r="682" spans="2:6" x14ac:dyDescent="0.3">
      <c r="B682" s="5" t="s">
        <v>21</v>
      </c>
      <c r="C682" s="6"/>
      <c r="D682" s="7" t="s">
        <v>11</v>
      </c>
      <c r="E682" s="6"/>
      <c r="F682" s="6"/>
    </row>
    <row r="683" spans="2:6" x14ac:dyDescent="0.3">
      <c r="B683" s="8" t="s">
        <v>116</v>
      </c>
      <c r="C683" s="9">
        <v>-2800</v>
      </c>
      <c r="D683" s="7" t="s">
        <v>16</v>
      </c>
      <c r="E683" s="10">
        <v>6.25</v>
      </c>
      <c r="F683" s="9">
        <f>C683*E683</f>
        <v>-17500</v>
      </c>
    </row>
    <row r="684" spans="2:6" x14ac:dyDescent="0.3">
      <c r="B684" s="8" t="s">
        <v>23</v>
      </c>
      <c r="C684" s="9">
        <v>-40</v>
      </c>
      <c r="D684" s="7" t="s">
        <v>24</v>
      </c>
      <c r="E684" s="10"/>
      <c r="F684" s="9"/>
    </row>
    <row r="685" spans="2:6" x14ac:dyDescent="0.3">
      <c r="B685" s="8" t="s">
        <v>105</v>
      </c>
      <c r="C685" s="9">
        <v>-23500</v>
      </c>
      <c r="D685" s="7" t="s">
        <v>11</v>
      </c>
      <c r="E685" s="10">
        <v>0.26</v>
      </c>
      <c r="F685" s="9">
        <f>C685*E685</f>
        <v>-6110</v>
      </c>
    </row>
    <row r="686" spans="2:6" x14ac:dyDescent="0.3">
      <c r="B686" s="8" t="s">
        <v>106</v>
      </c>
      <c r="C686" s="9">
        <v>-23500</v>
      </c>
      <c r="D686" s="7" t="s">
        <v>71</v>
      </c>
      <c r="E686" s="10">
        <v>0.04</v>
      </c>
      <c r="F686" s="9">
        <f>C686*E686</f>
        <v>-940</v>
      </c>
    </row>
    <row r="687" spans="2:6" x14ac:dyDescent="0.3">
      <c r="B687" s="5" t="s">
        <v>25</v>
      </c>
      <c r="C687" s="6"/>
      <c r="D687" s="7" t="s">
        <v>11</v>
      </c>
      <c r="E687" s="6"/>
      <c r="F687" s="6">
        <f>SUM(F682:F686)</f>
        <v>-24550</v>
      </c>
    </row>
    <row r="688" spans="2:6" x14ac:dyDescent="0.3">
      <c r="B688" s="5" t="s">
        <v>26</v>
      </c>
      <c r="C688" s="6"/>
      <c r="D688" s="7" t="s">
        <v>11</v>
      </c>
      <c r="E688" s="6"/>
      <c r="F688" s="6">
        <f>SUM(F680,F687)</f>
        <v>37545</v>
      </c>
    </row>
    <row r="689" spans="2:6" x14ac:dyDescent="0.3">
      <c r="B689" s="8" t="s">
        <v>11</v>
      </c>
      <c r="C689" s="9"/>
      <c r="D689" s="7" t="s">
        <v>11</v>
      </c>
      <c r="E689" s="9"/>
      <c r="F689" s="9"/>
    </row>
    <row r="690" spans="2:6" x14ac:dyDescent="0.3">
      <c r="B690" s="5" t="s">
        <v>27</v>
      </c>
      <c r="C690" s="6"/>
      <c r="D690" s="7" t="s">
        <v>11</v>
      </c>
      <c r="E690" s="6"/>
      <c r="F690" s="6"/>
    </row>
    <row r="691" spans="2:6" x14ac:dyDescent="0.3">
      <c r="B691" s="8" t="s">
        <v>28</v>
      </c>
      <c r="C691" s="9">
        <v>-1</v>
      </c>
      <c r="D691" s="7" t="s">
        <v>11</v>
      </c>
      <c r="E691" s="9">
        <v>725</v>
      </c>
      <c r="F691" s="9">
        <f t="shared" ref="F691:F698" si="17">C691*E691</f>
        <v>-725</v>
      </c>
    </row>
    <row r="692" spans="2:6" x14ac:dyDescent="0.3">
      <c r="B692" s="8" t="s">
        <v>107</v>
      </c>
      <c r="C692" s="9">
        <v>-2</v>
      </c>
      <c r="D692" s="7" t="s">
        <v>11</v>
      </c>
      <c r="E692" s="9">
        <v>225</v>
      </c>
      <c r="F692" s="9">
        <f t="shared" si="17"/>
        <v>-450</v>
      </c>
    </row>
    <row r="693" spans="2:6" x14ac:dyDescent="0.3">
      <c r="B693" s="8" t="s">
        <v>30</v>
      </c>
      <c r="C693" s="9">
        <v>-40</v>
      </c>
      <c r="D693" s="7" t="s">
        <v>11</v>
      </c>
      <c r="E693" s="9">
        <v>22</v>
      </c>
      <c r="F693" s="9">
        <f t="shared" si="17"/>
        <v>-880</v>
      </c>
    </row>
    <row r="694" spans="2:6" x14ac:dyDescent="0.3">
      <c r="B694" s="8" t="s">
        <v>118</v>
      </c>
      <c r="C694" s="9">
        <v>-1</v>
      </c>
      <c r="D694" s="7" t="s">
        <v>11</v>
      </c>
      <c r="E694" s="9">
        <v>1450</v>
      </c>
      <c r="F694" s="9">
        <f t="shared" si="17"/>
        <v>-1450</v>
      </c>
    </row>
    <row r="695" spans="2:6" x14ac:dyDescent="0.3">
      <c r="B695" s="8" t="s">
        <v>32</v>
      </c>
      <c r="C695" s="9">
        <v>-3</v>
      </c>
      <c r="D695" s="7" t="s">
        <v>11</v>
      </c>
      <c r="E695" s="9">
        <v>140</v>
      </c>
      <c r="F695" s="9">
        <f t="shared" si="17"/>
        <v>-420</v>
      </c>
    </row>
    <row r="696" spans="2:6" x14ac:dyDescent="0.3">
      <c r="B696" s="8" t="s">
        <v>112</v>
      </c>
      <c r="C696" s="9">
        <v>-1</v>
      </c>
      <c r="D696" s="7" t="s">
        <v>11</v>
      </c>
      <c r="E696" s="9">
        <v>2202</v>
      </c>
      <c r="F696" s="9">
        <f t="shared" si="17"/>
        <v>-2202</v>
      </c>
    </row>
    <row r="697" spans="2:6" x14ac:dyDescent="0.3">
      <c r="B697" s="8" t="s">
        <v>113</v>
      </c>
      <c r="C697" s="9">
        <v>-1</v>
      </c>
      <c r="D697" s="7" t="s">
        <v>11</v>
      </c>
      <c r="E697" s="9">
        <v>381</v>
      </c>
      <c r="F697" s="9">
        <f t="shared" si="17"/>
        <v>-381</v>
      </c>
    </row>
    <row r="698" spans="2:6" x14ac:dyDescent="0.3">
      <c r="B698" s="8" t="s">
        <v>114</v>
      </c>
      <c r="C698" s="9">
        <v>-1</v>
      </c>
      <c r="D698" s="7" t="s">
        <v>11</v>
      </c>
      <c r="E698" s="9">
        <v>2900</v>
      </c>
      <c r="F698" s="9">
        <f t="shared" si="17"/>
        <v>-2900</v>
      </c>
    </row>
    <row r="699" spans="2:6" x14ac:dyDescent="0.3">
      <c r="B699" s="8" t="s">
        <v>38</v>
      </c>
      <c r="C699" s="9"/>
      <c r="D699" s="7" t="s">
        <v>11</v>
      </c>
      <c r="E699" s="9"/>
      <c r="F699" s="9">
        <v>-750</v>
      </c>
    </row>
    <row r="700" spans="2:6" x14ac:dyDescent="0.3">
      <c r="B700" s="5" t="s">
        <v>39</v>
      </c>
      <c r="C700" s="6"/>
      <c r="D700" s="7" t="s">
        <v>11</v>
      </c>
      <c r="E700" s="6"/>
      <c r="F700" s="6">
        <f>SUM(F691:F699)</f>
        <v>-10158</v>
      </c>
    </row>
    <row r="701" spans="2:6" x14ac:dyDescent="0.3">
      <c r="B701" s="8" t="s">
        <v>40</v>
      </c>
      <c r="C701" s="9"/>
      <c r="D701" s="7" t="s">
        <v>11</v>
      </c>
      <c r="E701" s="9"/>
      <c r="F701" s="9">
        <f>SUM(F688,F700)</f>
        <v>27387</v>
      </c>
    </row>
    <row r="702" spans="2:6" x14ac:dyDescent="0.3">
      <c r="B702" s="1"/>
      <c r="C702" s="1"/>
      <c r="D702" s="1"/>
      <c r="E702" s="1"/>
      <c r="F702" s="1"/>
    </row>
    <row r="703" spans="2:6" x14ac:dyDescent="0.3">
      <c r="B703" s="2" t="s">
        <v>54</v>
      </c>
      <c r="C703" s="1"/>
      <c r="D703" s="1"/>
      <c r="E703" s="1"/>
      <c r="F703" s="1"/>
    </row>
    <row r="704" spans="2:6" x14ac:dyDescent="0.3">
      <c r="B704" s="2" t="s">
        <v>49</v>
      </c>
      <c r="C704" s="1"/>
      <c r="D704" s="1"/>
      <c r="E704" s="1"/>
      <c r="F704" s="1"/>
    </row>
    <row r="705" spans="2:6" x14ac:dyDescent="0.3">
      <c r="B705" s="2" t="s">
        <v>51</v>
      </c>
      <c r="C705" s="1"/>
      <c r="D705" s="1"/>
      <c r="E705" s="1"/>
      <c r="F705" s="1"/>
    </row>
    <row r="706" spans="2:6" x14ac:dyDescent="0.3">
      <c r="B706" s="1"/>
      <c r="C706" s="1"/>
      <c r="D706" s="1"/>
      <c r="E706" s="1"/>
      <c r="F706" s="1"/>
    </row>
    <row r="707" spans="2:6" x14ac:dyDescent="0.3">
      <c r="B707" s="2" t="s">
        <v>41</v>
      </c>
      <c r="C707" s="1"/>
      <c r="D707" s="1"/>
      <c r="E707" s="1"/>
      <c r="F707" s="1"/>
    </row>
    <row r="708" spans="2:6" x14ac:dyDescent="0.3">
      <c r="B708" s="1"/>
      <c r="C708" s="1"/>
      <c r="D708" s="1"/>
      <c r="E708" s="1"/>
      <c r="F708" s="1"/>
    </row>
    <row r="709" spans="2:6" x14ac:dyDescent="0.3">
      <c r="B709" s="1" t="s">
        <v>119</v>
      </c>
      <c r="C709" s="1"/>
      <c r="D709" s="1"/>
      <c r="E709" s="1"/>
      <c r="F709" s="1"/>
    </row>
    <row r="710" spans="2:6" x14ac:dyDescent="0.3">
      <c r="B710" s="2" t="s">
        <v>1</v>
      </c>
      <c r="C710" s="2" t="s">
        <v>2</v>
      </c>
      <c r="D710" s="1"/>
      <c r="E710" s="1"/>
      <c r="F710" s="1"/>
    </row>
    <row r="711" spans="2:6" x14ac:dyDescent="0.3">
      <c r="B711" s="2" t="s">
        <v>3</v>
      </c>
      <c r="C711" s="2" t="s">
        <v>133</v>
      </c>
      <c r="D711" s="1"/>
      <c r="E711" s="1"/>
      <c r="F711" s="1"/>
    </row>
    <row r="712" spans="2:6" x14ac:dyDescent="0.3">
      <c r="B712" s="2" t="s">
        <v>4</v>
      </c>
      <c r="C712" s="2" t="s">
        <v>5</v>
      </c>
      <c r="D712" s="1"/>
      <c r="E712" s="1"/>
      <c r="F712" s="1"/>
    </row>
    <row r="713" spans="2:6" x14ac:dyDescent="0.3">
      <c r="B713" s="2" t="s">
        <v>6</v>
      </c>
      <c r="C713" s="2" t="s">
        <v>361</v>
      </c>
      <c r="D713" s="1"/>
      <c r="E713" s="1"/>
      <c r="F713" s="1"/>
    </row>
    <row r="714" spans="2:6" x14ac:dyDescent="0.3">
      <c r="B714" s="2" t="s">
        <v>7</v>
      </c>
      <c r="C714" s="2" t="s">
        <v>8</v>
      </c>
      <c r="D714" s="1"/>
      <c r="E714" s="1"/>
      <c r="F714" s="1"/>
    </row>
    <row r="715" spans="2:6" x14ac:dyDescent="0.3">
      <c r="B715" s="1"/>
      <c r="C715" s="1"/>
      <c r="D715" s="1"/>
      <c r="E715" s="1"/>
      <c r="F715" s="1"/>
    </row>
    <row r="716" spans="2:6" x14ac:dyDescent="0.3">
      <c r="B716" s="3" t="s">
        <v>9</v>
      </c>
      <c r="C716" s="4" t="s">
        <v>10</v>
      </c>
      <c r="D716" s="4" t="s">
        <v>11</v>
      </c>
      <c r="E716" s="4" t="s">
        <v>12</v>
      </c>
      <c r="F716" s="4" t="s">
        <v>13</v>
      </c>
    </row>
    <row r="717" spans="2:6" x14ac:dyDescent="0.3">
      <c r="B717" s="1"/>
      <c r="C717" s="1"/>
      <c r="D717" s="1"/>
      <c r="E717" s="1"/>
      <c r="F717" s="1"/>
    </row>
    <row r="718" spans="2:6" x14ac:dyDescent="0.3">
      <c r="B718" s="2" t="s">
        <v>120</v>
      </c>
      <c r="C718" s="1"/>
      <c r="D718" s="1"/>
      <c r="E718" s="1"/>
      <c r="F718" s="1"/>
    </row>
    <row r="719" spans="2:6" x14ac:dyDescent="0.3">
      <c r="B719" s="1"/>
      <c r="C719" s="1"/>
      <c r="D719" s="1"/>
      <c r="E719" s="1"/>
      <c r="F719" s="1"/>
    </row>
    <row r="720" spans="2:6" x14ac:dyDescent="0.3">
      <c r="B720" s="2" t="s">
        <v>41</v>
      </c>
      <c r="C720" s="1"/>
      <c r="D720" s="1"/>
      <c r="E720" s="1"/>
      <c r="F720" s="1"/>
    </row>
    <row r="721" spans="2:6" x14ac:dyDescent="0.3">
      <c r="B721" s="1"/>
      <c r="C721" s="1"/>
      <c r="D721" s="1"/>
      <c r="E721" s="1"/>
      <c r="F721" s="1"/>
    </row>
    <row r="722" spans="2:6" x14ac:dyDescent="0.3">
      <c r="B722" s="1" t="s">
        <v>121</v>
      </c>
      <c r="C722" s="1"/>
      <c r="D722" s="1"/>
      <c r="E722" s="1"/>
      <c r="F722" s="1"/>
    </row>
    <row r="723" spans="2:6" x14ac:dyDescent="0.3">
      <c r="B723" s="2" t="s">
        <v>1</v>
      </c>
      <c r="C723" s="2" t="s">
        <v>2</v>
      </c>
      <c r="D723" s="1"/>
      <c r="E723" s="1"/>
      <c r="F723" s="1"/>
    </row>
    <row r="724" spans="2:6" x14ac:dyDescent="0.3">
      <c r="B724" s="2" t="s">
        <v>3</v>
      </c>
      <c r="C724" s="2" t="s">
        <v>133</v>
      </c>
      <c r="D724" s="1"/>
      <c r="E724" s="1"/>
      <c r="F724" s="1"/>
    </row>
    <row r="725" spans="2:6" x14ac:dyDescent="0.3">
      <c r="B725" s="2" t="s">
        <v>4</v>
      </c>
      <c r="C725" s="2" t="s">
        <v>5</v>
      </c>
      <c r="D725" s="1"/>
      <c r="E725" s="1"/>
      <c r="F725" s="1"/>
    </row>
    <row r="726" spans="2:6" x14ac:dyDescent="0.3">
      <c r="B726" s="2" t="s">
        <v>6</v>
      </c>
      <c r="C726" s="2" t="s">
        <v>361</v>
      </c>
      <c r="D726" s="1"/>
      <c r="E726" s="1"/>
      <c r="F726" s="1"/>
    </row>
    <row r="727" spans="2:6" x14ac:dyDescent="0.3">
      <c r="B727" s="2" t="s">
        <v>7</v>
      </c>
      <c r="C727" s="2" t="s">
        <v>8</v>
      </c>
      <c r="D727" s="1"/>
      <c r="E727" s="1"/>
      <c r="F727" s="1"/>
    </row>
    <row r="728" spans="2:6" x14ac:dyDescent="0.3">
      <c r="B728" s="1"/>
      <c r="C728" s="1"/>
      <c r="D728" s="1"/>
      <c r="E728" s="1"/>
      <c r="F728" s="1"/>
    </row>
    <row r="729" spans="2:6" x14ac:dyDescent="0.3">
      <c r="B729" s="3" t="s">
        <v>9</v>
      </c>
      <c r="C729" s="4" t="s">
        <v>10</v>
      </c>
      <c r="D729" s="4" t="s">
        <v>11</v>
      </c>
      <c r="E729" s="4" t="s">
        <v>12</v>
      </c>
      <c r="F729" s="4" t="s">
        <v>13</v>
      </c>
    </row>
    <row r="730" spans="2:6" x14ac:dyDescent="0.3">
      <c r="B730" s="5" t="s">
        <v>14</v>
      </c>
      <c r="C730" s="6"/>
      <c r="D730" s="7" t="s">
        <v>11</v>
      </c>
      <c r="E730" s="6"/>
      <c r="F730" s="6"/>
    </row>
    <row r="731" spans="2:6" x14ac:dyDescent="0.3">
      <c r="B731" s="8" t="s">
        <v>347</v>
      </c>
      <c r="C731" s="9">
        <v>50000</v>
      </c>
      <c r="D731" s="7" t="s">
        <v>16</v>
      </c>
      <c r="E731" s="10">
        <v>0.65</v>
      </c>
      <c r="F731" s="9">
        <f>C731*E731</f>
        <v>32500</v>
      </c>
    </row>
    <row r="732" spans="2:6" x14ac:dyDescent="0.3">
      <c r="B732" s="8" t="s">
        <v>348</v>
      </c>
      <c r="C732" s="9">
        <v>19000</v>
      </c>
      <c r="D732" s="7" t="s">
        <v>16</v>
      </c>
      <c r="E732" s="10"/>
      <c r="F732" s="9"/>
    </row>
    <row r="733" spans="2:6" x14ac:dyDescent="0.3">
      <c r="B733" s="8" t="s">
        <v>349</v>
      </c>
      <c r="C733" s="9">
        <v>50000</v>
      </c>
      <c r="D733" s="7" t="s">
        <v>16</v>
      </c>
      <c r="E733" s="10"/>
      <c r="F733" s="9"/>
    </row>
    <row r="734" spans="2:6" x14ac:dyDescent="0.3">
      <c r="B734" s="8" t="s">
        <v>18</v>
      </c>
      <c r="C734" s="9"/>
      <c r="D734" s="7" t="s">
        <v>19</v>
      </c>
      <c r="E734" s="9"/>
      <c r="F734" s="9">
        <v>870</v>
      </c>
    </row>
    <row r="735" spans="2:6" x14ac:dyDescent="0.3">
      <c r="B735" s="5" t="s">
        <v>20</v>
      </c>
      <c r="C735" s="6"/>
      <c r="D735" s="7" t="s">
        <v>11</v>
      </c>
      <c r="E735" s="6"/>
      <c r="F735" s="6">
        <f>SUM(F731:F734)</f>
        <v>33370</v>
      </c>
    </row>
    <row r="736" spans="2:6" x14ac:dyDescent="0.3">
      <c r="B736" s="8" t="s">
        <v>11</v>
      </c>
      <c r="C736" s="9"/>
      <c r="D736" s="7" t="s">
        <v>11</v>
      </c>
      <c r="E736" s="9"/>
      <c r="F736" s="9"/>
    </row>
    <row r="737" spans="2:6" x14ac:dyDescent="0.3">
      <c r="B737" s="5" t="s">
        <v>21</v>
      </c>
      <c r="C737" s="6"/>
      <c r="D737" s="7" t="s">
        <v>11</v>
      </c>
      <c r="E737" s="6"/>
      <c r="F737" s="6"/>
    </row>
    <row r="738" spans="2:6" x14ac:dyDescent="0.3">
      <c r="B738" s="8" t="s">
        <v>152</v>
      </c>
      <c r="C738" s="10">
        <v>-1</v>
      </c>
      <c r="D738" s="7" t="s">
        <v>71</v>
      </c>
      <c r="E738" s="10">
        <v>2400</v>
      </c>
      <c r="F738" s="9">
        <f>C738*E738</f>
        <v>-2400</v>
      </c>
    </row>
    <row r="739" spans="2:6" x14ac:dyDescent="0.3">
      <c r="B739" s="8" t="s">
        <v>23</v>
      </c>
      <c r="C739" s="9">
        <v>-20</v>
      </c>
      <c r="D739" s="7" t="s">
        <v>24</v>
      </c>
      <c r="E739" s="10"/>
      <c r="F739" s="9"/>
    </row>
    <row r="740" spans="2:6" x14ac:dyDescent="0.3">
      <c r="B740" s="8" t="s">
        <v>355</v>
      </c>
      <c r="C740" s="9">
        <v>-400</v>
      </c>
      <c r="D740" s="7" t="s">
        <v>16</v>
      </c>
      <c r="E740" s="10">
        <v>2.8</v>
      </c>
      <c r="F740" s="9">
        <f>C740*E740</f>
        <v>-1120</v>
      </c>
    </row>
    <row r="741" spans="2:6" x14ac:dyDescent="0.3">
      <c r="B741" s="8" t="s">
        <v>106</v>
      </c>
      <c r="C741" s="9">
        <v>-50000</v>
      </c>
      <c r="D741" s="7" t="s">
        <v>71</v>
      </c>
      <c r="E741" s="10"/>
      <c r="F741" s="9"/>
    </row>
    <row r="742" spans="2:6" x14ac:dyDescent="0.3">
      <c r="B742" s="5" t="s">
        <v>25</v>
      </c>
      <c r="C742" s="6"/>
      <c r="D742" s="7" t="s">
        <v>11</v>
      </c>
      <c r="E742" s="6"/>
      <c r="F742" s="6">
        <f>SUM(F737:F741)</f>
        <v>-3520</v>
      </c>
    </row>
    <row r="743" spans="2:6" x14ac:dyDescent="0.3">
      <c r="B743" s="5" t="s">
        <v>26</v>
      </c>
      <c r="C743" s="6"/>
      <c r="D743" s="7" t="s">
        <v>11</v>
      </c>
      <c r="E743" s="6"/>
      <c r="F743" s="6">
        <f>SUM(F735,F742)</f>
        <v>29850</v>
      </c>
    </row>
    <row r="744" spans="2:6" x14ac:dyDescent="0.3">
      <c r="B744" s="8" t="s">
        <v>11</v>
      </c>
      <c r="C744" s="9"/>
      <c r="D744" s="7" t="s">
        <v>11</v>
      </c>
      <c r="E744" s="9"/>
      <c r="F744" s="9"/>
    </row>
    <row r="745" spans="2:6" x14ac:dyDescent="0.3">
      <c r="B745" s="5" t="s">
        <v>27</v>
      </c>
      <c r="C745" s="6"/>
      <c r="D745" s="7" t="s">
        <v>11</v>
      </c>
      <c r="E745" s="6"/>
      <c r="F745" s="6"/>
    </row>
    <row r="746" spans="2:6" x14ac:dyDescent="0.3">
      <c r="B746" s="8" t="s">
        <v>28</v>
      </c>
      <c r="C746" s="9">
        <v>-1</v>
      </c>
      <c r="D746" s="7" t="s">
        <v>11</v>
      </c>
      <c r="E746" s="9">
        <v>725</v>
      </c>
      <c r="F746" s="9">
        <f t="shared" ref="F746:F753" si="18">C746*E746</f>
        <v>-725</v>
      </c>
    </row>
    <row r="747" spans="2:6" x14ac:dyDescent="0.3">
      <c r="B747" s="8" t="s">
        <v>30</v>
      </c>
      <c r="C747" s="9">
        <v>-20</v>
      </c>
      <c r="D747" s="7" t="s">
        <v>11</v>
      </c>
      <c r="E747" s="9">
        <v>20</v>
      </c>
      <c r="F747" s="9">
        <f t="shared" si="18"/>
        <v>-400</v>
      </c>
    </row>
    <row r="748" spans="2:6" x14ac:dyDescent="0.3">
      <c r="B748" s="8" t="s">
        <v>135</v>
      </c>
      <c r="C748" s="9">
        <v>-2</v>
      </c>
      <c r="D748" s="7" t="s">
        <v>11</v>
      </c>
      <c r="E748" s="9">
        <v>200</v>
      </c>
      <c r="F748" s="9">
        <f t="shared" si="18"/>
        <v>-400</v>
      </c>
    </row>
    <row r="749" spans="2:6" x14ac:dyDescent="0.3">
      <c r="B749" s="8" t="s">
        <v>350</v>
      </c>
      <c r="C749" s="9">
        <v>-1</v>
      </c>
      <c r="D749" s="7" t="s">
        <v>11</v>
      </c>
      <c r="E749" s="9">
        <v>450</v>
      </c>
      <c r="F749" s="9">
        <f t="shared" si="18"/>
        <v>-450</v>
      </c>
    </row>
    <row r="750" spans="2:6" x14ac:dyDescent="0.3">
      <c r="B750" s="8" t="s">
        <v>356</v>
      </c>
      <c r="C750" s="9">
        <v>-2</v>
      </c>
      <c r="D750" s="7" t="s">
        <v>11</v>
      </c>
      <c r="E750" s="9">
        <v>140</v>
      </c>
      <c r="F750" s="9">
        <f t="shared" si="18"/>
        <v>-280</v>
      </c>
    </row>
    <row r="751" spans="2:6" x14ac:dyDescent="0.3">
      <c r="B751" s="8" t="s">
        <v>357</v>
      </c>
      <c r="C751" s="9">
        <v>-50</v>
      </c>
      <c r="D751" s="7" t="s">
        <v>11</v>
      </c>
      <c r="E751" s="9">
        <v>225</v>
      </c>
      <c r="F751" s="9">
        <f t="shared" si="18"/>
        <v>-11250</v>
      </c>
    </row>
    <row r="752" spans="2:6" x14ac:dyDescent="0.3">
      <c r="B752" s="8" t="s">
        <v>92</v>
      </c>
      <c r="C752" s="9">
        <v>-2</v>
      </c>
      <c r="D752" s="7" t="s">
        <v>11</v>
      </c>
      <c r="E752" s="9">
        <v>425</v>
      </c>
      <c r="F752" s="9">
        <f t="shared" si="18"/>
        <v>-850</v>
      </c>
    </row>
    <row r="753" spans="2:6" x14ac:dyDescent="0.3">
      <c r="B753" s="8" t="s">
        <v>153</v>
      </c>
      <c r="C753" s="9">
        <v>-1</v>
      </c>
      <c r="D753" s="7" t="s">
        <v>11</v>
      </c>
      <c r="E753" s="9">
        <v>1900</v>
      </c>
      <c r="F753" s="9">
        <f t="shared" si="18"/>
        <v>-1900</v>
      </c>
    </row>
    <row r="754" spans="2:6" x14ac:dyDescent="0.3">
      <c r="B754" s="8" t="s">
        <v>38</v>
      </c>
      <c r="C754" s="9"/>
      <c r="D754" s="7" t="s">
        <v>11</v>
      </c>
      <c r="E754" s="9"/>
      <c r="F754" s="9">
        <v>-750</v>
      </c>
    </row>
    <row r="755" spans="2:6" x14ac:dyDescent="0.3">
      <c r="B755" s="5" t="s">
        <v>39</v>
      </c>
      <c r="C755" s="6"/>
      <c r="D755" s="7" t="s">
        <v>11</v>
      </c>
      <c r="E755" s="6"/>
      <c r="F755" s="6">
        <f>SUM(F746:F754)</f>
        <v>-17005</v>
      </c>
    </row>
    <row r="756" spans="2:6" x14ac:dyDescent="0.3">
      <c r="B756" s="8" t="s">
        <v>40</v>
      </c>
      <c r="C756" s="9"/>
      <c r="D756" s="7" t="s">
        <v>11</v>
      </c>
      <c r="E756" s="9"/>
      <c r="F756" s="9">
        <f>SUM(F743,F755)</f>
        <v>12845</v>
      </c>
    </row>
    <row r="757" spans="2:6" x14ac:dyDescent="0.3">
      <c r="B757" s="1"/>
      <c r="C757" s="1"/>
      <c r="D757" s="1"/>
      <c r="E757" s="1"/>
      <c r="F757" s="1"/>
    </row>
    <row r="758" spans="2:6" x14ac:dyDescent="0.3">
      <c r="B758" s="2" t="s">
        <v>358</v>
      </c>
      <c r="C758" s="1"/>
      <c r="D758" s="1"/>
      <c r="E758" s="1"/>
      <c r="F758" s="1"/>
    </row>
    <row r="759" spans="2:6" x14ac:dyDescent="0.3">
      <c r="B759" s="2" t="s">
        <v>359</v>
      </c>
      <c r="C759" s="1"/>
      <c r="D759" s="1"/>
      <c r="E759" s="1"/>
      <c r="F759" s="1"/>
    </row>
    <row r="760" spans="2:6" x14ac:dyDescent="0.3">
      <c r="B760" s="2" t="s">
        <v>360</v>
      </c>
      <c r="C760" s="1"/>
      <c r="D760" s="1"/>
      <c r="E760" s="1"/>
      <c r="F760" s="1"/>
    </row>
    <row r="761" spans="2:6" x14ac:dyDescent="0.3">
      <c r="B761" s="2" t="s">
        <v>51</v>
      </c>
      <c r="C761" s="1"/>
      <c r="D761" s="1"/>
      <c r="E761" s="1"/>
      <c r="F761" s="1"/>
    </row>
    <row r="762" spans="2:6" x14ac:dyDescent="0.3">
      <c r="B762" s="1"/>
      <c r="C762" s="1"/>
      <c r="D762" s="1"/>
      <c r="E762" s="1"/>
      <c r="F762" s="1"/>
    </row>
    <row r="763" spans="2:6" x14ac:dyDescent="0.3">
      <c r="B763" s="2" t="s">
        <v>41</v>
      </c>
      <c r="C763" s="1"/>
      <c r="D763" s="1"/>
      <c r="E763" s="1"/>
      <c r="F763" s="1"/>
    </row>
    <row r="764" spans="2:6" x14ac:dyDescent="0.3">
      <c r="B764" s="1"/>
      <c r="C764" s="1"/>
      <c r="D764" s="1"/>
      <c r="E764" s="1"/>
      <c r="F764" s="1"/>
    </row>
    <row r="765" spans="2:6" x14ac:dyDescent="0.3">
      <c r="B765" s="1" t="s">
        <v>122</v>
      </c>
      <c r="C765" s="1"/>
      <c r="D765" s="1"/>
      <c r="E765" s="1"/>
      <c r="F765" s="1"/>
    </row>
    <row r="766" spans="2:6" x14ac:dyDescent="0.3">
      <c r="B766" s="2" t="s">
        <v>1</v>
      </c>
      <c r="C766" s="2" t="s">
        <v>2</v>
      </c>
      <c r="D766" s="1"/>
      <c r="E766" s="1"/>
      <c r="F766" s="1"/>
    </row>
    <row r="767" spans="2:6" x14ac:dyDescent="0.3">
      <c r="B767" s="2" t="s">
        <v>3</v>
      </c>
      <c r="C767" s="2" t="s">
        <v>133</v>
      </c>
      <c r="D767" s="1"/>
      <c r="E767" s="1"/>
      <c r="F767" s="1"/>
    </row>
    <row r="768" spans="2:6" x14ac:dyDescent="0.3">
      <c r="B768" s="2" t="s">
        <v>4</v>
      </c>
      <c r="C768" s="2" t="s">
        <v>5</v>
      </c>
      <c r="D768" s="1"/>
      <c r="E768" s="1"/>
      <c r="F768" s="1"/>
    </row>
    <row r="769" spans="2:6" x14ac:dyDescent="0.3">
      <c r="B769" s="2" t="s">
        <v>6</v>
      </c>
      <c r="C769" s="2" t="s">
        <v>361</v>
      </c>
      <c r="D769" s="1"/>
      <c r="E769" s="1"/>
      <c r="F769" s="1"/>
    </row>
    <row r="770" spans="2:6" x14ac:dyDescent="0.3">
      <c r="B770" s="2" t="s">
        <v>7</v>
      </c>
      <c r="C770" s="2" t="s">
        <v>8</v>
      </c>
      <c r="D770" s="1"/>
      <c r="E770" s="1"/>
      <c r="F770" s="1"/>
    </row>
    <row r="771" spans="2:6" x14ac:dyDescent="0.3">
      <c r="B771" s="1"/>
      <c r="C771" s="1"/>
      <c r="D771" s="1"/>
      <c r="E771" s="1"/>
      <c r="F771" s="1"/>
    </row>
    <row r="772" spans="2:6" x14ac:dyDescent="0.3">
      <c r="B772" s="3" t="s">
        <v>9</v>
      </c>
      <c r="C772" s="4" t="s">
        <v>10</v>
      </c>
      <c r="D772" s="4" t="s">
        <v>11</v>
      </c>
      <c r="E772" s="4" t="s">
        <v>12</v>
      </c>
      <c r="F772" s="4" t="s">
        <v>13</v>
      </c>
    </row>
    <row r="773" spans="2:6" x14ac:dyDescent="0.3">
      <c r="B773" s="5" t="s">
        <v>14</v>
      </c>
      <c r="C773" s="6"/>
      <c r="D773" s="7" t="s">
        <v>11</v>
      </c>
      <c r="E773" s="6"/>
      <c r="F773" s="6"/>
    </row>
    <row r="774" spans="2:6" x14ac:dyDescent="0.3">
      <c r="B774" s="8" t="s">
        <v>123</v>
      </c>
      <c r="C774" s="9">
        <v>11000</v>
      </c>
      <c r="D774" s="7" t="s">
        <v>16</v>
      </c>
      <c r="E774" s="10">
        <v>0.8</v>
      </c>
      <c r="F774" s="9">
        <f>C774*E774</f>
        <v>8800</v>
      </c>
    </row>
    <row r="775" spans="2:6" x14ac:dyDescent="0.3">
      <c r="B775" s="8" t="s">
        <v>18</v>
      </c>
      <c r="C775" s="9"/>
      <c r="D775" s="7" t="s">
        <v>19</v>
      </c>
      <c r="E775" s="9"/>
      <c r="F775" s="9">
        <v>870</v>
      </c>
    </row>
    <row r="776" spans="2:6" x14ac:dyDescent="0.3">
      <c r="B776" s="5" t="s">
        <v>20</v>
      </c>
      <c r="C776" s="6"/>
      <c r="D776" s="7" t="s">
        <v>11</v>
      </c>
      <c r="E776" s="6"/>
      <c r="F776" s="6">
        <f>SUM(F774:F775)</f>
        <v>9670</v>
      </c>
    </row>
    <row r="777" spans="2:6" x14ac:dyDescent="0.3">
      <c r="B777" s="8" t="s">
        <v>11</v>
      </c>
      <c r="C777" s="9"/>
      <c r="D777" s="7" t="s">
        <v>11</v>
      </c>
      <c r="E777" s="9"/>
      <c r="F777" s="9"/>
    </row>
    <row r="778" spans="2:6" x14ac:dyDescent="0.3">
      <c r="B778" s="5" t="s">
        <v>21</v>
      </c>
      <c r="C778" s="6"/>
      <c r="D778" s="7" t="s">
        <v>11</v>
      </c>
      <c r="E778" s="6"/>
      <c r="F778" s="6"/>
    </row>
    <row r="779" spans="2:6" x14ac:dyDescent="0.3">
      <c r="B779" s="8" t="s">
        <v>124</v>
      </c>
      <c r="C779" s="9">
        <v>-10</v>
      </c>
      <c r="D779" s="7" t="s">
        <v>16</v>
      </c>
      <c r="E779" s="10">
        <v>65</v>
      </c>
      <c r="F779" s="9">
        <f>C779*E779</f>
        <v>-650</v>
      </c>
    </row>
    <row r="780" spans="2:6" x14ac:dyDescent="0.3">
      <c r="B780" s="8" t="s">
        <v>125</v>
      </c>
      <c r="C780" s="9">
        <v>-200</v>
      </c>
      <c r="D780" s="7" t="s">
        <v>16</v>
      </c>
      <c r="E780" s="10">
        <v>7</v>
      </c>
      <c r="F780" s="9">
        <f>C780*E780</f>
        <v>-1400</v>
      </c>
    </row>
    <row r="781" spans="2:6" x14ac:dyDescent="0.3">
      <c r="B781" s="8" t="s">
        <v>69</v>
      </c>
      <c r="C781" s="9">
        <v>-20</v>
      </c>
      <c r="D781" s="7" t="s">
        <v>24</v>
      </c>
      <c r="E781" s="10"/>
      <c r="F781" s="9"/>
    </row>
    <row r="782" spans="2:6" x14ac:dyDescent="0.3">
      <c r="B782" s="5" t="s">
        <v>25</v>
      </c>
      <c r="C782" s="6"/>
      <c r="D782" s="7" t="s">
        <v>11</v>
      </c>
      <c r="E782" s="6"/>
      <c r="F782" s="6">
        <f>SUM(F779:F781)</f>
        <v>-2050</v>
      </c>
    </row>
    <row r="783" spans="2:6" x14ac:dyDescent="0.3">
      <c r="B783" s="5" t="s">
        <v>72</v>
      </c>
      <c r="C783" s="6"/>
      <c r="D783" s="7" t="s">
        <v>11</v>
      </c>
      <c r="E783" s="6"/>
      <c r="F783" s="6">
        <f>SUM(F776,F782)</f>
        <v>7620</v>
      </c>
    </row>
    <row r="784" spans="2:6" x14ac:dyDescent="0.3">
      <c r="B784" s="8" t="s">
        <v>11</v>
      </c>
      <c r="C784" s="9"/>
      <c r="D784" s="7" t="s">
        <v>11</v>
      </c>
      <c r="E784" s="9"/>
      <c r="F784" s="9"/>
    </row>
    <row r="785" spans="2:6" x14ac:dyDescent="0.3">
      <c r="B785" s="5" t="s">
        <v>27</v>
      </c>
      <c r="C785" s="6"/>
      <c r="D785" s="7" t="s">
        <v>11</v>
      </c>
      <c r="E785" s="6"/>
      <c r="F785" s="6"/>
    </row>
    <row r="786" spans="2:6" x14ac:dyDescent="0.3">
      <c r="B786" s="8" t="s">
        <v>28</v>
      </c>
      <c r="C786" s="9">
        <v>-1</v>
      </c>
      <c r="D786" s="7" t="s">
        <v>11</v>
      </c>
      <c r="E786" s="9">
        <v>725</v>
      </c>
      <c r="F786" s="9">
        <f t="shared" ref="F786:F794" si="19">C786*E786</f>
        <v>-725</v>
      </c>
    </row>
    <row r="787" spans="2:6" x14ac:dyDescent="0.3">
      <c r="B787" s="8" t="s">
        <v>107</v>
      </c>
      <c r="C787" s="9">
        <v>-2</v>
      </c>
      <c r="D787" s="7" t="s">
        <v>11</v>
      </c>
      <c r="E787" s="9">
        <v>200</v>
      </c>
      <c r="F787" s="9">
        <f t="shared" si="19"/>
        <v>-400</v>
      </c>
    </row>
    <row r="788" spans="2:6" x14ac:dyDescent="0.3">
      <c r="B788" s="8" t="s">
        <v>30</v>
      </c>
      <c r="C788" s="9">
        <v>-20</v>
      </c>
      <c r="D788" s="7" t="s">
        <v>11</v>
      </c>
      <c r="E788" s="9">
        <v>22</v>
      </c>
      <c r="F788" s="9">
        <f t="shared" si="19"/>
        <v>-440</v>
      </c>
    </row>
    <row r="789" spans="2:6" x14ac:dyDescent="0.3">
      <c r="B789" s="8" t="s">
        <v>126</v>
      </c>
      <c r="C789" s="9">
        <v>-1</v>
      </c>
      <c r="D789" s="7" t="s">
        <v>11</v>
      </c>
      <c r="E789" s="9">
        <v>140</v>
      </c>
      <c r="F789" s="9">
        <f t="shared" si="19"/>
        <v>-140</v>
      </c>
    </row>
    <row r="790" spans="2:6" x14ac:dyDescent="0.3">
      <c r="B790" s="8" t="s">
        <v>31</v>
      </c>
      <c r="C790" s="10">
        <v>-0.33</v>
      </c>
      <c r="D790" s="7" t="s">
        <v>11</v>
      </c>
      <c r="E790" s="9">
        <v>400</v>
      </c>
      <c r="F790" s="9">
        <f t="shared" si="19"/>
        <v>-132</v>
      </c>
    </row>
    <row r="791" spans="2:6" x14ac:dyDescent="0.3">
      <c r="B791" s="8" t="s">
        <v>91</v>
      </c>
      <c r="C791" s="10">
        <v>-0.33</v>
      </c>
      <c r="D791" s="7" t="s">
        <v>11</v>
      </c>
      <c r="E791" s="9">
        <v>175</v>
      </c>
      <c r="F791" s="9">
        <f t="shared" si="19"/>
        <v>-57.75</v>
      </c>
    </row>
    <row r="792" spans="2:6" x14ac:dyDescent="0.3">
      <c r="B792" s="8" t="s">
        <v>32</v>
      </c>
      <c r="C792" s="9">
        <v>-1</v>
      </c>
      <c r="D792" s="7" t="s">
        <v>11</v>
      </c>
      <c r="E792" s="9">
        <v>140</v>
      </c>
      <c r="F792" s="9">
        <f t="shared" si="19"/>
        <v>-140</v>
      </c>
    </row>
    <row r="793" spans="2:6" x14ac:dyDescent="0.3">
      <c r="B793" s="8" t="s">
        <v>93</v>
      </c>
      <c r="C793" s="9">
        <v>-1</v>
      </c>
      <c r="D793" s="7" t="s">
        <v>11</v>
      </c>
      <c r="E793" s="9">
        <v>225</v>
      </c>
      <c r="F793" s="9">
        <f t="shared" si="19"/>
        <v>-225</v>
      </c>
    </row>
    <row r="794" spans="2:6" x14ac:dyDescent="0.3">
      <c r="B794" s="8" t="s">
        <v>127</v>
      </c>
      <c r="C794" s="9">
        <v>-1</v>
      </c>
      <c r="D794" s="7" t="s">
        <v>11</v>
      </c>
      <c r="E794" s="9">
        <v>700</v>
      </c>
      <c r="F794" s="9">
        <f t="shared" si="19"/>
        <v>-700</v>
      </c>
    </row>
    <row r="795" spans="2:6" x14ac:dyDescent="0.3">
      <c r="B795" s="8" t="s">
        <v>38</v>
      </c>
      <c r="C795" s="9"/>
      <c r="D795" s="7" t="s">
        <v>11</v>
      </c>
      <c r="E795" s="9"/>
      <c r="F795" s="9">
        <v>-500</v>
      </c>
    </row>
    <row r="796" spans="2:6" x14ac:dyDescent="0.3">
      <c r="B796" s="5" t="s">
        <v>39</v>
      </c>
      <c r="C796" s="6"/>
      <c r="D796" s="7" t="s">
        <v>11</v>
      </c>
      <c r="E796" s="6"/>
      <c r="F796" s="6">
        <f>SUM(F786:F795)</f>
        <v>-3459.75</v>
      </c>
    </row>
    <row r="797" spans="2:6" x14ac:dyDescent="0.3">
      <c r="B797" s="8" t="s">
        <v>40</v>
      </c>
      <c r="C797" s="9"/>
      <c r="D797" s="7" t="s">
        <v>11</v>
      </c>
      <c r="E797" s="9"/>
      <c r="F797" s="9">
        <f>SUM(F783,F796)</f>
        <v>4160.25</v>
      </c>
    </row>
    <row r="798" spans="2:6" x14ac:dyDescent="0.3">
      <c r="B798" s="1"/>
      <c r="C798" s="1"/>
      <c r="D798" s="1"/>
      <c r="E798" s="1"/>
      <c r="F798" s="1"/>
    </row>
    <row r="799" spans="2:6" x14ac:dyDescent="0.3">
      <c r="B799" s="2" t="s">
        <v>128</v>
      </c>
      <c r="C799" s="1"/>
      <c r="D799" s="1"/>
      <c r="E799" s="1"/>
      <c r="F799" s="1"/>
    </row>
    <row r="800" spans="2:6" x14ac:dyDescent="0.3">
      <c r="B800" s="1"/>
      <c r="C800" s="1"/>
      <c r="D800" s="1"/>
      <c r="E800" s="1"/>
      <c r="F800" s="1"/>
    </row>
    <row r="801" spans="2:6" x14ac:dyDescent="0.3">
      <c r="B801" s="2" t="s">
        <v>41</v>
      </c>
      <c r="C801" s="1"/>
      <c r="D801" s="1"/>
      <c r="E801" s="1"/>
      <c r="F801" s="1"/>
    </row>
    <row r="802" spans="2:6" x14ac:dyDescent="0.3">
      <c r="B802" s="1"/>
      <c r="C802" s="1"/>
      <c r="D802" s="1"/>
      <c r="E802" s="1"/>
      <c r="F802" s="1"/>
    </row>
    <row r="803" spans="2:6" x14ac:dyDescent="0.3">
      <c r="B803" s="2" t="s">
        <v>129</v>
      </c>
      <c r="C803" s="1"/>
      <c r="D803" s="1"/>
      <c r="E803" s="1"/>
      <c r="F803" s="1"/>
    </row>
    <row r="804" spans="2:6" x14ac:dyDescent="0.3">
      <c r="B804" s="2" t="s">
        <v>130</v>
      </c>
      <c r="C804" s="1"/>
      <c r="D804" s="1"/>
      <c r="E804" s="1"/>
      <c r="F804" s="1"/>
    </row>
    <row r="805" spans="2:6" x14ac:dyDescent="0.3">
      <c r="B805" s="1"/>
      <c r="C805" s="1"/>
      <c r="D805" s="1"/>
      <c r="E805" s="1"/>
      <c r="F805" s="1"/>
    </row>
    <row r="806" spans="2:6" x14ac:dyDescent="0.3">
      <c r="B806" s="2" t="s">
        <v>131</v>
      </c>
      <c r="C806" s="1"/>
      <c r="D806" s="1"/>
      <c r="E806" s="1"/>
      <c r="F806" s="1"/>
    </row>
    <row r="807" spans="2:6" x14ac:dyDescent="0.3">
      <c r="B807" s="2" t="s">
        <v>132</v>
      </c>
      <c r="C807" s="1"/>
      <c r="D807" s="1"/>
      <c r="E807" s="1"/>
      <c r="F807" s="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430EF-7865-4AC2-9B61-9587D3FBC0F0}">
  <dimension ref="B2:O1064"/>
  <sheetViews>
    <sheetView topLeftCell="A355" zoomScale="85" zoomScaleNormal="85" workbookViewId="0">
      <selection activeCell="L389" sqref="L389"/>
    </sheetView>
  </sheetViews>
  <sheetFormatPr defaultRowHeight="14.4" x14ac:dyDescent="0.3"/>
  <cols>
    <col min="2" max="2" width="30.109375" customWidth="1"/>
    <col min="8" max="8" width="40.5546875" customWidth="1"/>
  </cols>
  <sheetData>
    <row r="2" spans="2:14" x14ac:dyDescent="0.3">
      <c r="B2" s="1" t="s">
        <v>246</v>
      </c>
      <c r="C2" s="1"/>
      <c r="D2" s="1"/>
      <c r="E2" s="1"/>
      <c r="F2" s="1"/>
      <c r="H2" s="1" t="s">
        <v>246</v>
      </c>
      <c r="I2" s="1"/>
      <c r="J2" s="1"/>
      <c r="K2" s="1"/>
      <c r="L2" s="1"/>
    </row>
    <row r="3" spans="2:14" x14ac:dyDescent="0.3">
      <c r="B3" s="2" t="s">
        <v>1</v>
      </c>
      <c r="C3" s="2" t="s">
        <v>193</v>
      </c>
      <c r="D3" s="1"/>
      <c r="E3" s="1"/>
      <c r="F3" s="1"/>
      <c r="H3" s="2" t="s">
        <v>1</v>
      </c>
      <c r="I3" s="2" t="s">
        <v>193</v>
      </c>
      <c r="J3" s="1"/>
      <c r="K3" s="1"/>
      <c r="L3" s="1"/>
      <c r="N3" s="13"/>
    </row>
    <row r="4" spans="2:14" x14ac:dyDescent="0.3">
      <c r="B4" s="2" t="s">
        <v>3</v>
      </c>
      <c r="C4" s="2" t="s">
        <v>133</v>
      </c>
      <c r="D4" s="1"/>
      <c r="E4" s="1"/>
      <c r="F4" s="1"/>
      <c r="H4" s="2" t="s">
        <v>3</v>
      </c>
      <c r="I4" s="2" t="s">
        <v>133</v>
      </c>
      <c r="J4" s="1"/>
      <c r="K4" s="1"/>
      <c r="L4" s="1"/>
      <c r="N4" s="13"/>
    </row>
    <row r="5" spans="2:14" x14ac:dyDescent="0.3">
      <c r="B5" s="2" t="s">
        <v>4</v>
      </c>
      <c r="C5" s="2" t="s">
        <v>157</v>
      </c>
      <c r="D5" s="1"/>
      <c r="E5" s="1"/>
      <c r="F5" s="1"/>
      <c r="H5" s="2" t="s">
        <v>4</v>
      </c>
      <c r="I5" s="2" t="s">
        <v>157</v>
      </c>
      <c r="J5" s="1"/>
      <c r="K5" s="1"/>
      <c r="L5" s="1"/>
      <c r="N5" s="13"/>
    </row>
    <row r="6" spans="2:14" x14ac:dyDescent="0.3">
      <c r="B6" s="2" t="s">
        <v>6</v>
      </c>
      <c r="C6" s="2" t="s">
        <v>361</v>
      </c>
      <c r="D6" s="1"/>
      <c r="E6" s="1"/>
      <c r="F6" s="1"/>
      <c r="H6" s="2" t="s">
        <v>6</v>
      </c>
      <c r="I6" s="2" t="s">
        <v>361</v>
      </c>
      <c r="J6" s="1"/>
      <c r="K6" s="1"/>
      <c r="L6" s="1"/>
    </row>
    <row r="7" spans="2:14" x14ac:dyDescent="0.3">
      <c r="B7" s="2" t="s">
        <v>7</v>
      </c>
      <c r="C7" s="2" t="s">
        <v>8</v>
      </c>
      <c r="D7" s="1"/>
      <c r="E7" s="1"/>
      <c r="F7" s="1"/>
      <c r="H7" s="2" t="s">
        <v>7</v>
      </c>
      <c r="I7" s="2" t="s">
        <v>137</v>
      </c>
      <c r="J7" s="1"/>
      <c r="K7" s="1"/>
      <c r="L7" s="1"/>
    </row>
    <row r="8" spans="2:14" x14ac:dyDescent="0.3">
      <c r="B8" s="1"/>
      <c r="C8" s="1"/>
      <c r="D8" s="1"/>
      <c r="E8" s="1"/>
      <c r="F8" s="1"/>
      <c r="H8" s="1"/>
      <c r="I8" s="1"/>
      <c r="J8" s="1"/>
      <c r="K8" s="1"/>
      <c r="L8" s="1"/>
    </row>
    <row r="9" spans="2:14" x14ac:dyDescent="0.3">
      <c r="B9" s="3" t="s">
        <v>9</v>
      </c>
      <c r="C9" s="4" t="s">
        <v>10</v>
      </c>
      <c r="D9" s="4" t="s">
        <v>11</v>
      </c>
      <c r="E9" s="4" t="s">
        <v>12</v>
      </c>
      <c r="F9" s="4" t="s">
        <v>13</v>
      </c>
      <c r="H9" s="3" t="s">
        <v>9</v>
      </c>
      <c r="I9" s="4" t="s">
        <v>10</v>
      </c>
      <c r="J9" s="4" t="s">
        <v>11</v>
      </c>
      <c r="K9" s="4" t="s">
        <v>12</v>
      </c>
      <c r="L9" s="4" t="s">
        <v>13</v>
      </c>
    </row>
    <row r="10" spans="2:14" x14ac:dyDescent="0.3">
      <c r="B10" s="5" t="s">
        <v>14</v>
      </c>
      <c r="C10" s="6"/>
      <c r="D10" s="7" t="s">
        <v>11</v>
      </c>
      <c r="E10" s="6"/>
      <c r="F10" s="6"/>
      <c r="H10" s="5" t="s">
        <v>14</v>
      </c>
      <c r="I10" s="6"/>
      <c r="J10" s="7" t="s">
        <v>11</v>
      </c>
      <c r="K10" s="6"/>
      <c r="L10" s="6"/>
    </row>
    <row r="11" spans="2:14" x14ac:dyDescent="0.3">
      <c r="B11" s="8" t="s">
        <v>207</v>
      </c>
      <c r="C11" s="9">
        <v>13474</v>
      </c>
      <c r="D11" s="7" t="s">
        <v>198</v>
      </c>
      <c r="E11" s="10"/>
      <c r="F11" s="9"/>
      <c r="H11" s="8" t="s">
        <v>207</v>
      </c>
      <c r="I11" s="9">
        <v>13474</v>
      </c>
      <c r="J11" s="7" t="s">
        <v>198</v>
      </c>
      <c r="K11" s="10"/>
      <c r="L11" s="9"/>
    </row>
    <row r="12" spans="2:14" x14ac:dyDescent="0.3">
      <c r="B12" s="8" t="s">
        <v>206</v>
      </c>
      <c r="C12" s="9">
        <v>12800</v>
      </c>
      <c r="D12" s="7" t="s">
        <v>198</v>
      </c>
      <c r="E12" s="10">
        <f>Intro_input!$I$50</f>
        <v>1.18</v>
      </c>
      <c r="F12" s="9">
        <f>C12*E12</f>
        <v>15104</v>
      </c>
      <c r="H12" s="8" t="s">
        <v>206</v>
      </c>
      <c r="I12" s="9">
        <v>12800</v>
      </c>
      <c r="J12" s="7" t="s">
        <v>198</v>
      </c>
      <c r="K12" s="10">
        <f>Intro_input!$I$50</f>
        <v>1.18</v>
      </c>
      <c r="L12" s="9">
        <f>I12*K12</f>
        <v>15104</v>
      </c>
    </row>
    <row r="13" spans="2:14" x14ac:dyDescent="0.3">
      <c r="B13" s="5" t="s">
        <v>20</v>
      </c>
      <c r="C13" s="6"/>
      <c r="D13" s="7" t="s">
        <v>11</v>
      </c>
      <c r="E13" s="6"/>
      <c r="F13" s="6">
        <f>SUM(F11:F12)</f>
        <v>15104</v>
      </c>
      <c r="H13" s="5" t="s">
        <v>20</v>
      </c>
      <c r="I13" s="6"/>
      <c r="J13" s="7" t="s">
        <v>11</v>
      </c>
      <c r="K13" s="6"/>
      <c r="L13" s="6">
        <f>SUM(L11:L12)</f>
        <v>15104</v>
      </c>
    </row>
    <row r="14" spans="2:14" x14ac:dyDescent="0.3">
      <c r="B14" s="8" t="s">
        <v>11</v>
      </c>
      <c r="C14" s="9"/>
      <c r="D14" s="7" t="s">
        <v>11</v>
      </c>
      <c r="E14" s="9"/>
      <c r="F14" s="9"/>
      <c r="H14" s="8" t="s">
        <v>11</v>
      </c>
      <c r="I14" s="9"/>
      <c r="J14" s="7" t="s">
        <v>11</v>
      </c>
      <c r="K14" s="9"/>
      <c r="L14" s="9"/>
    </row>
    <row r="15" spans="2:14" x14ac:dyDescent="0.3">
      <c r="B15" s="5" t="s">
        <v>21</v>
      </c>
      <c r="C15" s="6"/>
      <c r="D15" s="7" t="s">
        <v>11</v>
      </c>
      <c r="E15" s="6"/>
      <c r="F15" s="6"/>
      <c r="H15" s="5" t="s">
        <v>21</v>
      </c>
      <c r="I15" s="6"/>
      <c r="J15" s="7" t="s">
        <v>11</v>
      </c>
      <c r="K15" s="6"/>
      <c r="L15" s="6"/>
    </row>
    <row r="16" spans="2:14" x14ac:dyDescent="0.3">
      <c r="B16" s="8" t="s">
        <v>152</v>
      </c>
      <c r="C16" s="9">
        <v>-1</v>
      </c>
      <c r="D16" s="7" t="s">
        <v>71</v>
      </c>
      <c r="E16" s="10">
        <v>1600</v>
      </c>
      <c r="F16" s="9">
        <f>C16*E16</f>
        <v>-1600</v>
      </c>
      <c r="H16" s="8" t="s">
        <v>152</v>
      </c>
      <c r="I16" s="9">
        <v>-1</v>
      </c>
      <c r="J16" s="7" t="s">
        <v>71</v>
      </c>
      <c r="K16" s="10">
        <v>1600</v>
      </c>
      <c r="L16" s="9">
        <f>I16*K16</f>
        <v>-1600</v>
      </c>
    </row>
    <row r="17" spans="2:12" x14ac:dyDescent="0.3">
      <c r="B17" s="8" t="s">
        <v>174</v>
      </c>
      <c r="C17" s="9">
        <v>-24</v>
      </c>
      <c r="D17" s="7" t="s">
        <v>16</v>
      </c>
      <c r="E17" s="10">
        <f>Intro_input!$I$17</f>
        <v>10</v>
      </c>
      <c r="F17" s="9">
        <f>C17*E17</f>
        <v>-240</v>
      </c>
      <c r="H17" s="8" t="s">
        <v>174</v>
      </c>
      <c r="I17" s="9">
        <v>-162</v>
      </c>
      <c r="J17" s="7" t="s">
        <v>16</v>
      </c>
      <c r="K17" s="10">
        <f>Intro_input!$I$17</f>
        <v>10</v>
      </c>
      <c r="L17" s="9">
        <f>I17*K17</f>
        <v>-1620</v>
      </c>
    </row>
    <row r="18" spans="2:12" x14ac:dyDescent="0.3">
      <c r="B18" s="8" t="s">
        <v>23</v>
      </c>
      <c r="C18" s="9">
        <v>-40</v>
      </c>
      <c r="D18" s="7" t="s">
        <v>24</v>
      </c>
      <c r="E18" s="10"/>
      <c r="F18" s="9"/>
      <c r="H18" s="8" t="s">
        <v>168</v>
      </c>
      <c r="I18" s="9">
        <v>-30</v>
      </c>
      <c r="J18" s="7" t="s">
        <v>16</v>
      </c>
      <c r="K18" s="10">
        <f>Intro_input!$I$18</f>
        <v>16</v>
      </c>
      <c r="L18" s="9">
        <f>I18*K18</f>
        <v>-480</v>
      </c>
    </row>
    <row r="19" spans="2:12" x14ac:dyDescent="0.3">
      <c r="B19" s="8" t="s">
        <v>166</v>
      </c>
      <c r="C19" s="9"/>
      <c r="D19" s="7" t="s">
        <v>71</v>
      </c>
      <c r="E19" s="9"/>
      <c r="F19" s="9">
        <v>-1387</v>
      </c>
      <c r="H19" s="8" t="s">
        <v>167</v>
      </c>
      <c r="I19" s="9">
        <v>-281</v>
      </c>
      <c r="J19" s="7" t="s">
        <v>16</v>
      </c>
      <c r="K19" s="10">
        <f>Intro_input!$I$19</f>
        <v>9</v>
      </c>
      <c r="L19" s="9">
        <f>I19*K19</f>
        <v>-2529</v>
      </c>
    </row>
    <row r="20" spans="2:12" x14ac:dyDescent="0.3">
      <c r="B20" s="8" t="s">
        <v>165</v>
      </c>
      <c r="C20" s="9"/>
      <c r="D20" s="7" t="s">
        <v>71</v>
      </c>
      <c r="E20" s="9"/>
      <c r="F20" s="9">
        <v>-281</v>
      </c>
      <c r="H20" s="8" t="s">
        <v>166</v>
      </c>
      <c r="I20" s="9"/>
      <c r="J20" s="7" t="s">
        <v>71</v>
      </c>
      <c r="K20" s="9"/>
      <c r="L20" s="9">
        <v>-1387</v>
      </c>
    </row>
    <row r="21" spans="2:12" x14ac:dyDescent="0.3">
      <c r="B21" s="8" t="s">
        <v>185</v>
      </c>
      <c r="C21" s="9">
        <v>-194</v>
      </c>
      <c r="D21" s="7" t="s">
        <v>71</v>
      </c>
      <c r="E21" s="10">
        <v>2.6</v>
      </c>
      <c r="F21" s="9">
        <f>C21*E21</f>
        <v>-504.40000000000003</v>
      </c>
      <c r="H21" s="8" t="s">
        <v>165</v>
      </c>
      <c r="I21" s="9"/>
      <c r="J21" s="7" t="s">
        <v>71</v>
      </c>
      <c r="K21" s="9"/>
      <c r="L21" s="9">
        <v>-281</v>
      </c>
    </row>
    <row r="22" spans="2:12" x14ac:dyDescent="0.3">
      <c r="B22" s="5" t="s">
        <v>25</v>
      </c>
      <c r="C22" s="6"/>
      <c r="D22" s="7" t="s">
        <v>11</v>
      </c>
      <c r="E22" s="6"/>
      <c r="F22" s="6">
        <f>SUM(F15:F21)</f>
        <v>-4012.4</v>
      </c>
      <c r="H22" s="8" t="s">
        <v>185</v>
      </c>
      <c r="I22" s="9">
        <v>-194</v>
      </c>
      <c r="J22" s="7" t="s">
        <v>71</v>
      </c>
      <c r="K22" s="10">
        <v>2.6</v>
      </c>
      <c r="L22" s="9">
        <f>I22*K22</f>
        <v>-504.40000000000003</v>
      </c>
    </row>
    <row r="23" spans="2:12" x14ac:dyDescent="0.3">
      <c r="B23" s="5" t="s">
        <v>26</v>
      </c>
      <c r="C23" s="6"/>
      <c r="D23" s="7" t="s">
        <v>11</v>
      </c>
      <c r="E23" s="6"/>
      <c r="F23" s="6">
        <f>SUM(F13,F22)</f>
        <v>11091.6</v>
      </c>
      <c r="H23" s="5" t="s">
        <v>25</v>
      </c>
      <c r="I23" s="6"/>
      <c r="J23" s="7" t="s">
        <v>11</v>
      </c>
      <c r="K23" s="6"/>
      <c r="L23" s="6">
        <f>SUM(L15:L22)</f>
        <v>-8401.4</v>
      </c>
    </row>
    <row r="24" spans="2:12" x14ac:dyDescent="0.3">
      <c r="B24" s="8" t="s">
        <v>11</v>
      </c>
      <c r="C24" s="9"/>
      <c r="D24" s="7" t="s">
        <v>11</v>
      </c>
      <c r="E24" s="9"/>
      <c r="F24" s="9"/>
      <c r="H24" s="5" t="s">
        <v>26</v>
      </c>
      <c r="I24" s="6"/>
      <c r="J24" s="7" t="s">
        <v>11</v>
      </c>
      <c r="K24" s="6"/>
      <c r="L24" s="6">
        <f>SUM(L13,L23)</f>
        <v>6702.6</v>
      </c>
    </row>
    <row r="25" spans="2:12" x14ac:dyDescent="0.3">
      <c r="B25" s="5" t="s">
        <v>27</v>
      </c>
      <c r="C25" s="6"/>
      <c r="D25" s="7" t="s">
        <v>11</v>
      </c>
      <c r="E25" s="6"/>
      <c r="F25" s="6"/>
      <c r="H25" s="8" t="s">
        <v>11</v>
      </c>
      <c r="I25" s="9"/>
      <c r="J25" s="7" t="s">
        <v>11</v>
      </c>
      <c r="K25" s="9"/>
      <c r="L25" s="9"/>
    </row>
    <row r="26" spans="2:12" x14ac:dyDescent="0.3">
      <c r="B26" s="8" t="s">
        <v>28</v>
      </c>
      <c r="C26" s="9">
        <v>-1</v>
      </c>
      <c r="D26" s="7" t="s">
        <v>11</v>
      </c>
      <c r="E26" s="9">
        <v>725</v>
      </c>
      <c r="F26" s="9">
        <f t="shared" ref="F26:F34" si="0">C26*E26</f>
        <v>-725</v>
      </c>
      <c r="H26" s="5" t="s">
        <v>27</v>
      </c>
      <c r="I26" s="6"/>
      <c r="J26" s="7" t="s">
        <v>11</v>
      </c>
      <c r="K26" s="6"/>
      <c r="L26" s="6"/>
    </row>
    <row r="27" spans="2:12" x14ac:dyDescent="0.3">
      <c r="B27" s="8" t="s">
        <v>30</v>
      </c>
      <c r="C27" s="9">
        <v>-40</v>
      </c>
      <c r="D27" s="7" t="s">
        <v>11</v>
      </c>
      <c r="E27" s="9">
        <v>20</v>
      </c>
      <c r="F27" s="9">
        <f t="shared" si="0"/>
        <v>-800</v>
      </c>
      <c r="H27" s="8" t="s">
        <v>28</v>
      </c>
      <c r="I27" s="9">
        <v>-1</v>
      </c>
      <c r="J27" s="7" t="s">
        <v>11</v>
      </c>
      <c r="K27" s="9">
        <v>725</v>
      </c>
      <c r="L27" s="9">
        <f t="shared" ref="L27:L34" si="1">I27*K27</f>
        <v>-725</v>
      </c>
    </row>
    <row r="28" spans="2:12" x14ac:dyDescent="0.3">
      <c r="B28" s="8" t="s">
        <v>163</v>
      </c>
      <c r="C28" s="9">
        <v>-1</v>
      </c>
      <c r="D28" s="7" t="s">
        <v>11</v>
      </c>
      <c r="E28" s="9">
        <v>100</v>
      </c>
      <c r="F28" s="9">
        <f t="shared" si="0"/>
        <v>-100</v>
      </c>
      <c r="H28" s="8" t="s">
        <v>163</v>
      </c>
      <c r="I28" s="9">
        <v>-1</v>
      </c>
      <c r="J28" s="7" t="s">
        <v>11</v>
      </c>
      <c r="K28" s="9">
        <v>100</v>
      </c>
      <c r="L28" s="9">
        <f t="shared" si="1"/>
        <v>-100</v>
      </c>
    </row>
    <row r="29" spans="2:12" x14ac:dyDescent="0.3">
      <c r="B29" s="8" t="s">
        <v>135</v>
      </c>
      <c r="C29" s="9">
        <v>-2</v>
      </c>
      <c r="D29" s="7" t="s">
        <v>11</v>
      </c>
      <c r="E29" s="9">
        <v>200</v>
      </c>
      <c r="F29" s="9">
        <f t="shared" si="0"/>
        <v>-400</v>
      </c>
      <c r="H29" s="8" t="s">
        <v>135</v>
      </c>
      <c r="I29" s="9">
        <v>-2</v>
      </c>
      <c r="J29" s="7" t="s">
        <v>11</v>
      </c>
      <c r="K29" s="9">
        <v>200</v>
      </c>
      <c r="L29" s="9">
        <f t="shared" si="1"/>
        <v>-400</v>
      </c>
    </row>
    <row r="30" spans="2:12" x14ac:dyDescent="0.3">
      <c r="B30" s="8" t="s">
        <v>73</v>
      </c>
      <c r="C30" s="9">
        <v>-1</v>
      </c>
      <c r="D30" s="7" t="s">
        <v>11</v>
      </c>
      <c r="E30" s="9">
        <v>450</v>
      </c>
      <c r="F30" s="9">
        <f t="shared" si="0"/>
        <v>-450</v>
      </c>
      <c r="H30" s="8" t="s">
        <v>73</v>
      </c>
      <c r="I30" s="9">
        <v>-1</v>
      </c>
      <c r="J30" s="7" t="s">
        <v>11</v>
      </c>
      <c r="K30" s="9">
        <v>450</v>
      </c>
      <c r="L30" s="9">
        <f t="shared" si="1"/>
        <v>-450</v>
      </c>
    </row>
    <row r="31" spans="2:12" x14ac:dyDescent="0.3">
      <c r="B31" s="8" t="s">
        <v>91</v>
      </c>
      <c r="C31" s="9">
        <v>-1</v>
      </c>
      <c r="D31" s="7" t="s">
        <v>11</v>
      </c>
      <c r="E31" s="9">
        <v>175</v>
      </c>
      <c r="F31" s="9">
        <f t="shared" si="0"/>
        <v>-175</v>
      </c>
      <c r="H31" s="8" t="s">
        <v>91</v>
      </c>
      <c r="I31" s="9">
        <v>-1</v>
      </c>
      <c r="J31" s="7" t="s">
        <v>11</v>
      </c>
      <c r="K31" s="9">
        <v>175</v>
      </c>
      <c r="L31" s="9">
        <f t="shared" si="1"/>
        <v>-175</v>
      </c>
    </row>
    <row r="32" spans="2:12" x14ac:dyDescent="0.3">
      <c r="B32" s="8" t="s">
        <v>295</v>
      </c>
      <c r="C32" s="9">
        <v>-6</v>
      </c>
      <c r="D32" s="7" t="s">
        <v>11</v>
      </c>
      <c r="E32" s="9">
        <v>165</v>
      </c>
      <c r="F32" s="9">
        <f t="shared" si="0"/>
        <v>-990</v>
      </c>
      <c r="H32" s="8" t="s">
        <v>295</v>
      </c>
      <c r="I32" s="9">
        <v>-6</v>
      </c>
      <c r="J32" s="7" t="s">
        <v>11</v>
      </c>
      <c r="K32" s="9">
        <v>165</v>
      </c>
      <c r="L32" s="9">
        <f t="shared" si="1"/>
        <v>-990</v>
      </c>
    </row>
    <row r="33" spans="2:12" x14ac:dyDescent="0.3">
      <c r="B33" s="8" t="s">
        <v>153</v>
      </c>
      <c r="C33" s="9">
        <v>-1</v>
      </c>
      <c r="D33" s="7" t="s">
        <v>11</v>
      </c>
      <c r="E33" s="9">
        <v>2002</v>
      </c>
      <c r="F33" s="9">
        <f t="shared" si="0"/>
        <v>-2002</v>
      </c>
      <c r="H33" s="8" t="s">
        <v>153</v>
      </c>
      <c r="I33" s="9">
        <v>-1</v>
      </c>
      <c r="J33" s="7" t="s">
        <v>11</v>
      </c>
      <c r="K33" s="9">
        <v>1973</v>
      </c>
      <c r="L33" s="9">
        <f t="shared" si="1"/>
        <v>-1973</v>
      </c>
    </row>
    <row r="34" spans="2:12" x14ac:dyDescent="0.3">
      <c r="B34" s="8" t="s">
        <v>294</v>
      </c>
      <c r="C34" s="9">
        <v>-1</v>
      </c>
      <c r="D34" s="7" t="s">
        <v>11</v>
      </c>
      <c r="E34" s="9">
        <v>1475</v>
      </c>
      <c r="F34" s="9">
        <f t="shared" si="0"/>
        <v>-1475</v>
      </c>
      <c r="H34" s="8" t="s">
        <v>294</v>
      </c>
      <c r="I34" s="9">
        <v>-1</v>
      </c>
      <c r="J34" s="7" t="s">
        <v>11</v>
      </c>
      <c r="K34" s="9">
        <v>1454</v>
      </c>
      <c r="L34" s="9">
        <f t="shared" si="1"/>
        <v>-1454</v>
      </c>
    </row>
    <row r="35" spans="2:12" x14ac:dyDescent="0.3">
      <c r="B35" s="8" t="s">
        <v>38</v>
      </c>
      <c r="C35" s="9"/>
      <c r="D35" s="7" t="s">
        <v>11</v>
      </c>
      <c r="E35" s="9"/>
      <c r="F35" s="9">
        <v>-750</v>
      </c>
      <c r="H35" s="8" t="s">
        <v>38</v>
      </c>
      <c r="I35" s="9"/>
      <c r="J35" s="7" t="s">
        <v>11</v>
      </c>
      <c r="K35" s="9"/>
      <c r="L35" s="9">
        <v>-750</v>
      </c>
    </row>
    <row r="36" spans="2:12" x14ac:dyDescent="0.3">
      <c r="B36" s="5" t="s">
        <v>39</v>
      </c>
      <c r="C36" s="6"/>
      <c r="D36" s="7" t="s">
        <v>11</v>
      </c>
      <c r="E36" s="6"/>
      <c r="F36" s="6">
        <f>SUM(F26:F35)</f>
        <v>-7867</v>
      </c>
      <c r="H36" s="5" t="s">
        <v>39</v>
      </c>
      <c r="I36" s="6"/>
      <c r="J36" s="7" t="s">
        <v>11</v>
      </c>
      <c r="K36" s="6"/>
      <c r="L36" s="6">
        <f>SUM(L27:L35)</f>
        <v>-7017</v>
      </c>
    </row>
    <row r="37" spans="2:12" x14ac:dyDescent="0.3">
      <c r="B37" s="8" t="s">
        <v>40</v>
      </c>
      <c r="C37" s="9"/>
      <c r="D37" s="7" t="s">
        <v>11</v>
      </c>
      <c r="E37" s="9"/>
      <c r="F37" s="9">
        <f>SUM(F23,F36)</f>
        <v>3224.6000000000004</v>
      </c>
      <c r="H37" s="8" t="s">
        <v>40</v>
      </c>
      <c r="I37" s="9"/>
      <c r="J37" s="7" t="s">
        <v>11</v>
      </c>
      <c r="K37" s="9"/>
      <c r="L37" s="9">
        <f>SUM(L24,L36)</f>
        <v>-314.39999999999964</v>
      </c>
    </row>
    <row r="38" spans="2:12" x14ac:dyDescent="0.3">
      <c r="B38" s="1"/>
      <c r="C38" s="1"/>
      <c r="D38" s="1"/>
      <c r="E38" s="1"/>
      <c r="F38" s="1"/>
      <c r="H38" s="1"/>
      <c r="I38" s="1"/>
      <c r="J38" s="1"/>
      <c r="K38" s="1"/>
      <c r="L38" s="1"/>
    </row>
    <row r="39" spans="2:12" x14ac:dyDescent="0.3">
      <c r="B39" s="2" t="s">
        <v>293</v>
      </c>
      <c r="C39" s="1"/>
      <c r="D39" s="1"/>
      <c r="E39" s="1"/>
      <c r="F39" s="1"/>
      <c r="H39" s="2" t="s">
        <v>293</v>
      </c>
      <c r="I39" s="1"/>
      <c r="J39" s="1"/>
      <c r="K39" s="1"/>
      <c r="L39" s="1"/>
    </row>
    <row r="40" spans="2:12" x14ac:dyDescent="0.3">
      <c r="B40" s="2" t="s">
        <v>292</v>
      </c>
      <c r="C40" s="1"/>
      <c r="D40" s="1"/>
      <c r="E40" s="1"/>
      <c r="F40" s="1"/>
      <c r="H40" s="2" t="s">
        <v>291</v>
      </c>
      <c r="I40" s="1"/>
      <c r="J40" s="1"/>
      <c r="K40" s="1"/>
      <c r="L40" s="1"/>
    </row>
    <row r="41" spans="2:12" x14ac:dyDescent="0.3">
      <c r="B41" s="2" t="s">
        <v>290</v>
      </c>
      <c r="C41" s="1"/>
      <c r="D41" s="1"/>
      <c r="E41" s="1"/>
      <c r="F41" s="1"/>
      <c r="H41" s="1"/>
      <c r="I41" s="1"/>
      <c r="J41" s="1"/>
      <c r="K41" s="1"/>
      <c r="L41" s="1"/>
    </row>
    <row r="42" spans="2:12" x14ac:dyDescent="0.3">
      <c r="B42" s="1"/>
      <c r="C42" s="1"/>
      <c r="D42" s="1"/>
      <c r="E42" s="1"/>
      <c r="F42" s="1"/>
      <c r="H42" s="2" t="s">
        <v>41</v>
      </c>
      <c r="I42" s="1"/>
      <c r="J42" s="1"/>
      <c r="K42" s="1"/>
      <c r="L42" s="1"/>
    </row>
    <row r="43" spans="2:12" x14ac:dyDescent="0.3">
      <c r="B43" s="2" t="s">
        <v>41</v>
      </c>
      <c r="C43" s="1"/>
      <c r="D43" s="1"/>
      <c r="E43" s="1"/>
      <c r="F43" s="1"/>
      <c r="H43" s="1"/>
      <c r="I43" s="1"/>
      <c r="J43" s="1"/>
      <c r="K43" s="1"/>
      <c r="L43" s="1"/>
    </row>
    <row r="44" spans="2:12" x14ac:dyDescent="0.3">
      <c r="B44" s="1"/>
      <c r="C44" s="1"/>
      <c r="D44" s="1"/>
      <c r="E44" s="1"/>
      <c r="F44" s="1"/>
      <c r="H44" s="1" t="s">
        <v>244</v>
      </c>
      <c r="I44" s="1"/>
      <c r="J44" s="1"/>
      <c r="K44" s="1"/>
      <c r="L44" s="1"/>
    </row>
    <row r="45" spans="2:12" x14ac:dyDescent="0.3">
      <c r="B45" s="1" t="s">
        <v>244</v>
      </c>
      <c r="C45" s="1"/>
      <c r="D45" s="1"/>
      <c r="E45" s="1"/>
      <c r="F45" s="1"/>
      <c r="H45" s="2" t="s">
        <v>1</v>
      </c>
      <c r="I45" s="2" t="s">
        <v>193</v>
      </c>
      <c r="J45" s="1"/>
      <c r="K45" s="1"/>
      <c r="L45" s="1"/>
    </row>
    <row r="46" spans="2:12" x14ac:dyDescent="0.3">
      <c r="B46" s="2" t="s">
        <v>1</v>
      </c>
      <c r="C46" s="2" t="s">
        <v>193</v>
      </c>
      <c r="D46" s="1"/>
      <c r="E46" s="1"/>
      <c r="F46" s="1"/>
      <c r="H46" s="2" t="s">
        <v>3</v>
      </c>
      <c r="I46" s="2" t="s">
        <v>133</v>
      </c>
      <c r="J46" s="1"/>
      <c r="K46" s="1"/>
      <c r="L46" s="1"/>
    </row>
    <row r="47" spans="2:12" x14ac:dyDescent="0.3">
      <c r="B47" s="2" t="s">
        <v>3</v>
      </c>
      <c r="C47" s="2" t="s">
        <v>133</v>
      </c>
      <c r="D47" s="1"/>
      <c r="E47" s="1"/>
      <c r="F47" s="1"/>
      <c r="H47" s="2" t="s">
        <v>4</v>
      </c>
      <c r="I47" s="2" t="s">
        <v>157</v>
      </c>
      <c r="J47" s="1"/>
      <c r="K47" s="1"/>
      <c r="L47" s="1"/>
    </row>
    <row r="48" spans="2:12" x14ac:dyDescent="0.3">
      <c r="B48" s="2" t="s">
        <v>4</v>
      </c>
      <c r="C48" s="2" t="s">
        <v>157</v>
      </c>
      <c r="D48" s="1"/>
      <c r="E48" s="1"/>
      <c r="F48" s="1"/>
      <c r="H48" s="2" t="s">
        <v>6</v>
      </c>
      <c r="I48" s="2" t="s">
        <v>361</v>
      </c>
      <c r="J48" s="1"/>
      <c r="K48" s="1"/>
      <c r="L48" s="1"/>
    </row>
    <row r="49" spans="2:12" x14ac:dyDescent="0.3">
      <c r="B49" s="2" t="s">
        <v>6</v>
      </c>
      <c r="C49" s="2" t="s">
        <v>361</v>
      </c>
      <c r="D49" s="1"/>
      <c r="E49" s="1"/>
      <c r="F49" s="1"/>
      <c r="H49" s="2" t="s">
        <v>7</v>
      </c>
      <c r="I49" s="2" t="s">
        <v>137</v>
      </c>
      <c r="J49" s="1"/>
      <c r="K49" s="1"/>
      <c r="L49" s="1"/>
    </row>
    <row r="50" spans="2:12" x14ac:dyDescent="0.3">
      <c r="B50" s="2" t="s">
        <v>7</v>
      </c>
      <c r="C50" s="2" t="s">
        <v>8</v>
      </c>
      <c r="D50" s="1"/>
      <c r="E50" s="1"/>
      <c r="F50" s="1"/>
      <c r="H50" s="1"/>
      <c r="I50" s="1"/>
      <c r="J50" s="1"/>
      <c r="K50" s="1"/>
      <c r="L50" s="1"/>
    </row>
    <row r="51" spans="2:12" x14ac:dyDescent="0.3">
      <c r="B51" s="1"/>
      <c r="C51" s="1"/>
      <c r="D51" s="1"/>
      <c r="E51" s="1"/>
      <c r="F51" s="1"/>
      <c r="H51" s="3" t="s">
        <v>9</v>
      </c>
      <c r="I51" s="4" t="s">
        <v>10</v>
      </c>
      <c r="J51" s="4" t="s">
        <v>11</v>
      </c>
      <c r="K51" s="4" t="s">
        <v>12</v>
      </c>
      <c r="L51" s="4" t="s">
        <v>13</v>
      </c>
    </row>
    <row r="52" spans="2:12" x14ac:dyDescent="0.3">
      <c r="B52" s="3" t="s">
        <v>9</v>
      </c>
      <c r="C52" s="4" t="s">
        <v>10</v>
      </c>
      <c r="D52" s="4" t="s">
        <v>11</v>
      </c>
      <c r="E52" s="4" t="s">
        <v>12</v>
      </c>
      <c r="F52" s="4" t="s">
        <v>13</v>
      </c>
      <c r="H52" s="5" t="s">
        <v>14</v>
      </c>
      <c r="I52" s="6"/>
      <c r="J52" s="7" t="s">
        <v>11</v>
      </c>
      <c r="K52" s="6"/>
      <c r="L52" s="6"/>
    </row>
    <row r="53" spans="2:12" x14ac:dyDescent="0.3">
      <c r="B53" s="5" t="s">
        <v>14</v>
      </c>
      <c r="C53" s="6"/>
      <c r="D53" s="7" t="s">
        <v>11</v>
      </c>
      <c r="E53" s="6"/>
      <c r="F53" s="6"/>
      <c r="H53" s="8" t="s">
        <v>207</v>
      </c>
      <c r="I53" s="9">
        <v>2526.3157894736842</v>
      </c>
      <c r="J53" s="7" t="s">
        <v>198</v>
      </c>
      <c r="K53" s="10"/>
      <c r="L53" s="9"/>
    </row>
    <row r="54" spans="2:12" x14ac:dyDescent="0.3">
      <c r="B54" s="8" t="s">
        <v>207</v>
      </c>
      <c r="C54" s="9">
        <v>2526.3157894736842</v>
      </c>
      <c r="D54" s="7" t="s">
        <v>198</v>
      </c>
      <c r="E54" s="10"/>
      <c r="F54" s="9"/>
      <c r="H54" s="8" t="s">
        <v>243</v>
      </c>
      <c r="I54" s="9">
        <v>2400</v>
      </c>
      <c r="J54" s="7" t="s">
        <v>198</v>
      </c>
      <c r="K54" s="10">
        <f>Intro_input!$I$52</f>
        <v>1.33</v>
      </c>
      <c r="L54" s="9">
        <f>I54*K54</f>
        <v>3192</v>
      </c>
    </row>
    <row r="55" spans="2:12" x14ac:dyDescent="0.3">
      <c r="B55" s="8" t="s">
        <v>243</v>
      </c>
      <c r="C55" s="9">
        <v>2400</v>
      </c>
      <c r="D55" s="7" t="s">
        <v>198</v>
      </c>
      <c r="E55" s="10">
        <f>Intro_input!$I$52</f>
        <v>1.33</v>
      </c>
      <c r="F55" s="9">
        <f>C55*E55</f>
        <v>3192</v>
      </c>
      <c r="H55" s="8" t="s">
        <v>199</v>
      </c>
      <c r="I55" s="9">
        <v>4400</v>
      </c>
      <c r="J55" s="7" t="s">
        <v>198</v>
      </c>
      <c r="K55" s="10">
        <f>Intro_input!$I$51</f>
        <v>0.92</v>
      </c>
      <c r="L55" s="9">
        <f>I55*K55</f>
        <v>4048</v>
      </c>
    </row>
    <row r="56" spans="2:12" x14ac:dyDescent="0.3">
      <c r="B56" s="8" t="s">
        <v>199</v>
      </c>
      <c r="C56" s="9">
        <v>4400</v>
      </c>
      <c r="D56" s="7" t="s">
        <v>198</v>
      </c>
      <c r="E56" s="10">
        <f>Intro_input!$I$51</f>
        <v>0.92</v>
      </c>
      <c r="F56" s="9">
        <f>C56*E56</f>
        <v>4048</v>
      </c>
      <c r="H56" s="5" t="s">
        <v>20</v>
      </c>
      <c r="I56" s="6"/>
      <c r="J56" s="7" t="s">
        <v>11</v>
      </c>
      <c r="K56" s="6"/>
      <c r="L56" s="6">
        <f>SUM(L53:L55)</f>
        <v>7240</v>
      </c>
    </row>
    <row r="57" spans="2:12" x14ac:dyDescent="0.3">
      <c r="B57" s="5" t="s">
        <v>20</v>
      </c>
      <c r="C57" s="6"/>
      <c r="D57" s="7" t="s">
        <v>11</v>
      </c>
      <c r="E57" s="6"/>
      <c r="F57" s="6">
        <f>SUM(F54:F56)</f>
        <v>7240</v>
      </c>
      <c r="H57" s="8" t="s">
        <v>11</v>
      </c>
      <c r="I57" s="9"/>
      <c r="J57" s="7" t="s">
        <v>11</v>
      </c>
      <c r="K57" s="9"/>
      <c r="L57" s="9"/>
    </row>
    <row r="58" spans="2:12" x14ac:dyDescent="0.3">
      <c r="B58" s="8" t="s">
        <v>11</v>
      </c>
      <c r="C58" s="9"/>
      <c r="D58" s="7" t="s">
        <v>11</v>
      </c>
      <c r="E58" s="9"/>
      <c r="F58" s="9"/>
      <c r="H58" s="5" t="s">
        <v>21</v>
      </c>
      <c r="I58" s="6"/>
      <c r="J58" s="7" t="s">
        <v>11</v>
      </c>
      <c r="K58" s="6"/>
      <c r="L58" s="6"/>
    </row>
    <row r="59" spans="2:12" x14ac:dyDescent="0.3">
      <c r="B59" s="5" t="s">
        <v>21</v>
      </c>
      <c r="C59" s="6"/>
      <c r="D59" s="7" t="s">
        <v>11</v>
      </c>
      <c r="E59" s="6"/>
      <c r="F59" s="6"/>
      <c r="H59" s="8" t="s">
        <v>239</v>
      </c>
      <c r="I59" s="9">
        <v>-9</v>
      </c>
      <c r="J59" s="7" t="s">
        <v>16</v>
      </c>
      <c r="K59" s="10">
        <v>37</v>
      </c>
      <c r="L59" s="9">
        <f>I59*K59</f>
        <v>-333</v>
      </c>
    </row>
    <row r="60" spans="2:12" x14ac:dyDescent="0.3">
      <c r="B60" s="8" t="s">
        <v>239</v>
      </c>
      <c r="C60" s="9">
        <v>-9</v>
      </c>
      <c r="D60" s="7" t="s">
        <v>16</v>
      </c>
      <c r="E60" s="10">
        <v>37</v>
      </c>
      <c r="F60" s="9">
        <f>C60*E60</f>
        <v>-333</v>
      </c>
      <c r="H60" s="8" t="s">
        <v>174</v>
      </c>
      <c r="I60" s="9">
        <v>-173</v>
      </c>
      <c r="J60" s="7" t="s">
        <v>16</v>
      </c>
      <c r="K60" s="10">
        <f>Intro_input!$I$17</f>
        <v>10</v>
      </c>
      <c r="L60" s="9">
        <f>I60*K60</f>
        <v>-1730</v>
      </c>
    </row>
    <row r="61" spans="2:12" x14ac:dyDescent="0.3">
      <c r="B61" s="8" t="s">
        <v>174</v>
      </c>
      <c r="C61" s="9">
        <v>-69</v>
      </c>
      <c r="D61" s="7" t="s">
        <v>16</v>
      </c>
      <c r="E61" s="10">
        <f>Intro_input!$I$17</f>
        <v>10</v>
      </c>
      <c r="F61" s="9">
        <f>C61*E61</f>
        <v>-690</v>
      </c>
      <c r="H61" s="8" t="s">
        <v>168</v>
      </c>
      <c r="I61" s="9">
        <v>-18</v>
      </c>
      <c r="J61" s="7" t="s">
        <v>16</v>
      </c>
      <c r="K61" s="10">
        <f>Intro_input!$I$18</f>
        <v>16</v>
      </c>
      <c r="L61" s="9">
        <f>I61*K61</f>
        <v>-288</v>
      </c>
    </row>
    <row r="62" spans="2:12" x14ac:dyDescent="0.3">
      <c r="B62" s="8" t="s">
        <v>23</v>
      </c>
      <c r="C62" s="9">
        <v>-30</v>
      </c>
      <c r="D62" s="7" t="s">
        <v>24</v>
      </c>
      <c r="E62" s="10"/>
      <c r="F62" s="9"/>
      <c r="H62" s="8" t="s">
        <v>167</v>
      </c>
      <c r="I62" s="9">
        <v>-185</v>
      </c>
      <c r="J62" s="7" t="s">
        <v>16</v>
      </c>
      <c r="K62" s="10">
        <f>Intro_input!$I$19</f>
        <v>9</v>
      </c>
      <c r="L62" s="9">
        <f>I62*K62</f>
        <v>-1665</v>
      </c>
    </row>
    <row r="63" spans="2:12" x14ac:dyDescent="0.3">
      <c r="B63" s="8" t="s">
        <v>185</v>
      </c>
      <c r="C63" s="9">
        <v>-43</v>
      </c>
      <c r="D63" s="7" t="s">
        <v>71</v>
      </c>
      <c r="E63" s="10">
        <v>2.6</v>
      </c>
      <c r="F63" s="9">
        <f>C63*E63</f>
        <v>-111.8</v>
      </c>
      <c r="H63" s="8" t="s">
        <v>185</v>
      </c>
      <c r="I63" s="9">
        <v>-43</v>
      </c>
      <c r="J63" s="7" t="s">
        <v>71</v>
      </c>
      <c r="K63" s="10">
        <v>2.6</v>
      </c>
      <c r="L63" s="9">
        <f>I63*K63</f>
        <v>-111.8</v>
      </c>
    </row>
    <row r="64" spans="2:12" x14ac:dyDescent="0.3">
      <c r="B64" s="5" t="s">
        <v>25</v>
      </c>
      <c r="C64" s="6"/>
      <c r="D64" s="7" t="s">
        <v>11</v>
      </c>
      <c r="E64" s="6"/>
      <c r="F64" s="6">
        <f>SUM(F59:F63)</f>
        <v>-1134.8</v>
      </c>
      <c r="H64" s="5" t="s">
        <v>25</v>
      </c>
      <c r="I64" s="6"/>
      <c r="J64" s="7" t="s">
        <v>11</v>
      </c>
      <c r="K64" s="6"/>
      <c r="L64" s="6">
        <f>SUM(L58:L63)</f>
        <v>-4127.8</v>
      </c>
    </row>
    <row r="65" spans="2:12" x14ac:dyDescent="0.3">
      <c r="B65" s="5" t="s">
        <v>26</v>
      </c>
      <c r="C65" s="6"/>
      <c r="D65" s="7" t="s">
        <v>11</v>
      </c>
      <c r="E65" s="6"/>
      <c r="F65" s="6">
        <f>SUM(F57,F64)</f>
        <v>6105.2</v>
      </c>
      <c r="H65" s="5" t="s">
        <v>26</v>
      </c>
      <c r="I65" s="6"/>
      <c r="J65" s="7" t="s">
        <v>11</v>
      </c>
      <c r="K65" s="6"/>
      <c r="L65" s="6">
        <f>SUM(L56,L64)</f>
        <v>3112.2</v>
      </c>
    </row>
    <row r="66" spans="2:12" x14ac:dyDescent="0.3">
      <c r="B66" s="8" t="s">
        <v>11</v>
      </c>
      <c r="C66" s="9"/>
      <c r="D66" s="7" t="s">
        <v>11</v>
      </c>
      <c r="E66" s="9"/>
      <c r="F66" s="9"/>
      <c r="H66" s="8" t="s">
        <v>11</v>
      </c>
      <c r="I66" s="9"/>
      <c r="J66" s="7" t="s">
        <v>11</v>
      </c>
      <c r="K66" s="9"/>
      <c r="L66" s="9"/>
    </row>
    <row r="67" spans="2:12" x14ac:dyDescent="0.3">
      <c r="B67" s="5" t="s">
        <v>27</v>
      </c>
      <c r="C67" s="6"/>
      <c r="D67" s="7" t="s">
        <v>11</v>
      </c>
      <c r="E67" s="6"/>
      <c r="F67" s="6"/>
      <c r="H67" s="5" t="s">
        <v>27</v>
      </c>
      <c r="I67" s="6"/>
      <c r="J67" s="7" t="s">
        <v>11</v>
      </c>
      <c r="K67" s="6"/>
      <c r="L67" s="6"/>
    </row>
    <row r="68" spans="2:12" x14ac:dyDescent="0.3">
      <c r="B68" s="8" t="s">
        <v>30</v>
      </c>
      <c r="C68" s="9">
        <v>-30</v>
      </c>
      <c r="D68" s="7" t="s">
        <v>11</v>
      </c>
      <c r="E68" s="9">
        <v>25</v>
      </c>
      <c r="F68" s="9">
        <f t="shared" ref="F68:F75" si="2">C68*E68</f>
        <v>-750</v>
      </c>
      <c r="H68" s="8" t="s">
        <v>163</v>
      </c>
      <c r="I68" s="9">
        <v>-3</v>
      </c>
      <c r="J68" s="7" t="s">
        <v>11</v>
      </c>
      <c r="K68" s="9">
        <v>100</v>
      </c>
      <c r="L68" s="9">
        <f t="shared" ref="L68:L74" si="3">I68*K68</f>
        <v>-300</v>
      </c>
    </row>
    <row r="69" spans="2:12" x14ac:dyDescent="0.3">
      <c r="B69" s="8" t="s">
        <v>163</v>
      </c>
      <c r="C69" s="9">
        <v>-2</v>
      </c>
      <c r="D69" s="7" t="s">
        <v>11</v>
      </c>
      <c r="E69" s="9">
        <v>100</v>
      </c>
      <c r="F69" s="9">
        <f t="shared" si="2"/>
        <v>-200</v>
      </c>
      <c r="H69" s="8" t="s">
        <v>73</v>
      </c>
      <c r="I69" s="12">
        <v>-0.33</v>
      </c>
      <c r="J69" s="7" t="s">
        <v>11</v>
      </c>
      <c r="K69" s="9">
        <v>350</v>
      </c>
      <c r="L69" s="9">
        <f t="shared" si="3"/>
        <v>-115.5</v>
      </c>
    </row>
    <row r="70" spans="2:12" x14ac:dyDescent="0.3">
      <c r="B70" s="8" t="s">
        <v>73</v>
      </c>
      <c r="C70" s="12">
        <v>-0.33</v>
      </c>
      <c r="D70" s="7" t="s">
        <v>11</v>
      </c>
      <c r="E70" s="9">
        <v>350</v>
      </c>
      <c r="F70" s="9">
        <f t="shared" si="2"/>
        <v>-115.5</v>
      </c>
      <c r="H70" s="8" t="s">
        <v>93</v>
      </c>
      <c r="I70" s="9">
        <v>-1</v>
      </c>
      <c r="J70" s="7" t="s">
        <v>11</v>
      </c>
      <c r="K70" s="9">
        <v>225</v>
      </c>
      <c r="L70" s="9">
        <f t="shared" si="3"/>
        <v>-225</v>
      </c>
    </row>
    <row r="71" spans="2:12" x14ac:dyDescent="0.3">
      <c r="B71" s="8" t="s">
        <v>93</v>
      </c>
      <c r="C71" s="9">
        <v>-1</v>
      </c>
      <c r="D71" s="7" t="s">
        <v>11</v>
      </c>
      <c r="E71" s="9">
        <v>225</v>
      </c>
      <c r="F71" s="9">
        <f t="shared" si="2"/>
        <v>-225</v>
      </c>
      <c r="H71" s="8" t="s">
        <v>238</v>
      </c>
      <c r="I71" s="9">
        <v>-1</v>
      </c>
      <c r="J71" s="7" t="s">
        <v>11</v>
      </c>
      <c r="K71" s="9">
        <v>170</v>
      </c>
      <c r="L71" s="9">
        <f t="shared" si="3"/>
        <v>-170</v>
      </c>
    </row>
    <row r="72" spans="2:12" x14ac:dyDescent="0.3">
      <c r="B72" s="8" t="s">
        <v>238</v>
      </c>
      <c r="C72" s="9">
        <v>-1</v>
      </c>
      <c r="D72" s="7" t="s">
        <v>11</v>
      </c>
      <c r="E72" s="9">
        <v>170</v>
      </c>
      <c r="F72" s="9">
        <f t="shared" si="2"/>
        <v>-170</v>
      </c>
      <c r="H72" s="8" t="s">
        <v>237</v>
      </c>
      <c r="I72" s="9">
        <v>-1</v>
      </c>
      <c r="J72" s="7" t="s">
        <v>11</v>
      </c>
      <c r="K72" s="9">
        <v>466</v>
      </c>
      <c r="L72" s="9">
        <f t="shared" si="3"/>
        <v>-466</v>
      </c>
    </row>
    <row r="73" spans="2:12" x14ac:dyDescent="0.3">
      <c r="B73" s="8" t="s">
        <v>237</v>
      </c>
      <c r="C73" s="9">
        <v>-1</v>
      </c>
      <c r="D73" s="7" t="s">
        <v>11</v>
      </c>
      <c r="E73" s="9">
        <v>466</v>
      </c>
      <c r="F73" s="9">
        <f t="shared" si="2"/>
        <v>-466</v>
      </c>
      <c r="H73" s="8" t="s">
        <v>230</v>
      </c>
      <c r="I73" s="9">
        <v>-1</v>
      </c>
      <c r="J73" s="7" t="s">
        <v>11</v>
      </c>
      <c r="K73" s="9">
        <v>250</v>
      </c>
      <c r="L73" s="9">
        <f t="shared" si="3"/>
        <v>-250</v>
      </c>
    </row>
    <row r="74" spans="2:12" x14ac:dyDescent="0.3">
      <c r="B74" s="8" t="s">
        <v>230</v>
      </c>
      <c r="C74" s="9">
        <v>-1</v>
      </c>
      <c r="D74" s="7" t="s">
        <v>11</v>
      </c>
      <c r="E74" s="9">
        <v>250</v>
      </c>
      <c r="F74" s="9">
        <f t="shared" si="2"/>
        <v>-250</v>
      </c>
      <c r="H74" s="8" t="s">
        <v>196</v>
      </c>
      <c r="I74" s="12">
        <v>-0.33</v>
      </c>
      <c r="J74" s="7" t="s">
        <v>11</v>
      </c>
      <c r="K74" s="9">
        <v>500</v>
      </c>
      <c r="L74" s="9">
        <f t="shared" si="3"/>
        <v>-165</v>
      </c>
    </row>
    <row r="75" spans="2:12" x14ac:dyDescent="0.3">
      <c r="B75" s="8" t="s">
        <v>196</v>
      </c>
      <c r="C75" s="12">
        <v>-0.33</v>
      </c>
      <c r="D75" s="7" t="s">
        <v>11</v>
      </c>
      <c r="E75" s="9">
        <v>500</v>
      </c>
      <c r="F75" s="9">
        <f t="shared" si="2"/>
        <v>-165</v>
      </c>
      <c r="H75" s="8" t="s">
        <v>38</v>
      </c>
      <c r="I75" s="9"/>
      <c r="J75" s="7" t="s">
        <v>11</v>
      </c>
      <c r="K75" s="9"/>
      <c r="L75" s="9">
        <v>-750</v>
      </c>
    </row>
    <row r="76" spans="2:12" x14ac:dyDescent="0.3">
      <c r="B76" s="8" t="s">
        <v>38</v>
      </c>
      <c r="C76" s="9"/>
      <c r="D76" s="7" t="s">
        <v>11</v>
      </c>
      <c r="E76" s="9"/>
      <c r="F76" s="9">
        <v>-750</v>
      </c>
      <c r="H76" s="5" t="s">
        <v>39</v>
      </c>
      <c r="I76" s="6"/>
      <c r="J76" s="7" t="s">
        <v>11</v>
      </c>
      <c r="K76" s="6"/>
      <c r="L76" s="6">
        <f>SUM(L68:L75)</f>
        <v>-2441.5</v>
      </c>
    </row>
    <row r="77" spans="2:12" x14ac:dyDescent="0.3">
      <c r="B77" s="5" t="s">
        <v>39</v>
      </c>
      <c r="C77" s="6"/>
      <c r="D77" s="7" t="s">
        <v>11</v>
      </c>
      <c r="E77" s="6"/>
      <c r="F77" s="6">
        <f>SUM(F68:F76)</f>
        <v>-3091.5</v>
      </c>
      <c r="H77" s="8" t="s">
        <v>40</v>
      </c>
      <c r="I77" s="9"/>
      <c r="J77" s="7" t="s">
        <v>11</v>
      </c>
      <c r="K77" s="9"/>
      <c r="L77" s="9">
        <f>SUM(L65,L76)</f>
        <v>670.69999999999982</v>
      </c>
    </row>
    <row r="78" spans="2:12" x14ac:dyDescent="0.3">
      <c r="B78" s="8" t="s">
        <v>40</v>
      </c>
      <c r="C78" s="9"/>
      <c r="D78" s="7" t="s">
        <v>11</v>
      </c>
      <c r="E78" s="9"/>
      <c r="F78" s="9">
        <f>SUM(F65,F77)</f>
        <v>3013.7</v>
      </c>
      <c r="H78" s="1"/>
      <c r="I78" s="1"/>
      <c r="J78" s="1"/>
      <c r="K78" s="1"/>
      <c r="L78" s="1"/>
    </row>
    <row r="79" spans="2:12" x14ac:dyDescent="0.3">
      <c r="B79" s="1"/>
      <c r="C79" s="1"/>
      <c r="D79" s="1"/>
      <c r="E79" s="1"/>
      <c r="F79" s="1"/>
      <c r="H79" s="2" t="s">
        <v>289</v>
      </c>
      <c r="I79" s="1"/>
      <c r="J79" s="1"/>
      <c r="K79" s="1"/>
      <c r="L79" s="1"/>
    </row>
    <row r="80" spans="2:12" x14ac:dyDescent="0.3">
      <c r="B80" s="2" t="s">
        <v>289</v>
      </c>
      <c r="C80" s="1"/>
      <c r="D80" s="1"/>
      <c r="E80" s="1"/>
      <c r="F80" s="1"/>
      <c r="H80" s="2" t="s">
        <v>288</v>
      </c>
      <c r="I80" s="1"/>
      <c r="J80" s="1"/>
      <c r="K80" s="1"/>
      <c r="L80" s="1"/>
    </row>
    <row r="81" spans="2:12" x14ac:dyDescent="0.3">
      <c r="B81" s="2" t="s">
        <v>288</v>
      </c>
      <c r="C81" s="1"/>
      <c r="D81" s="1"/>
      <c r="E81" s="1"/>
      <c r="F81" s="1"/>
      <c r="H81" s="2" t="s">
        <v>11</v>
      </c>
      <c r="I81" s="1"/>
      <c r="J81" s="1"/>
      <c r="K81" s="1"/>
      <c r="L81" s="1"/>
    </row>
    <row r="82" spans="2:12" x14ac:dyDescent="0.3">
      <c r="B82" s="1"/>
      <c r="C82" s="1"/>
      <c r="D82" s="1"/>
      <c r="E82" s="1"/>
      <c r="F82" s="1"/>
      <c r="H82" s="2" t="s">
        <v>275</v>
      </c>
      <c r="I82" s="1"/>
      <c r="J82" s="1"/>
      <c r="K82" s="1"/>
      <c r="L82" s="1"/>
    </row>
    <row r="83" spans="2:12" x14ac:dyDescent="0.3">
      <c r="B83" s="2" t="s">
        <v>280</v>
      </c>
      <c r="C83" s="1"/>
      <c r="D83" s="1"/>
      <c r="E83" s="1"/>
      <c r="F83" s="1"/>
      <c r="H83" s="1"/>
      <c r="I83" s="1"/>
      <c r="J83" s="1"/>
      <c r="K83" s="1"/>
      <c r="L83" s="1"/>
    </row>
    <row r="84" spans="2:12" x14ac:dyDescent="0.3">
      <c r="B84" s="1"/>
      <c r="C84" s="1"/>
      <c r="D84" s="1"/>
      <c r="E84" s="1"/>
      <c r="F84" s="1"/>
      <c r="H84" s="2" t="s">
        <v>41</v>
      </c>
      <c r="I84" s="1"/>
      <c r="J84" s="1"/>
      <c r="K84" s="1"/>
      <c r="L84" s="1"/>
    </row>
    <row r="85" spans="2:12" x14ac:dyDescent="0.3">
      <c r="B85" s="1" t="s">
        <v>241</v>
      </c>
      <c r="C85" s="1"/>
      <c r="D85" s="1"/>
      <c r="E85" s="1"/>
      <c r="F85" s="1"/>
      <c r="H85" s="1"/>
      <c r="I85" s="1"/>
      <c r="J85" s="1"/>
      <c r="K85" s="1"/>
      <c r="L85" s="1"/>
    </row>
    <row r="86" spans="2:12" x14ac:dyDescent="0.3">
      <c r="B86" s="2" t="s">
        <v>1</v>
      </c>
      <c r="C86" s="2" t="s">
        <v>193</v>
      </c>
      <c r="D86" s="1"/>
      <c r="E86" s="1"/>
      <c r="F86" s="1"/>
      <c r="H86" s="1" t="s">
        <v>241</v>
      </c>
      <c r="I86" s="1"/>
      <c r="J86" s="1"/>
      <c r="K86" s="1"/>
      <c r="L86" s="1"/>
    </row>
    <row r="87" spans="2:12" x14ac:dyDescent="0.3">
      <c r="B87" s="2" t="s">
        <v>3</v>
      </c>
      <c r="C87" s="2" t="s">
        <v>133</v>
      </c>
      <c r="D87" s="1"/>
      <c r="E87" s="1"/>
      <c r="F87" s="1"/>
      <c r="H87" s="2" t="s">
        <v>1</v>
      </c>
      <c r="I87" s="2" t="s">
        <v>193</v>
      </c>
      <c r="J87" s="1"/>
      <c r="K87" s="1"/>
      <c r="L87" s="1"/>
    </row>
    <row r="88" spans="2:12" x14ac:dyDescent="0.3">
      <c r="B88" s="2" t="s">
        <v>4</v>
      </c>
      <c r="C88" s="2" t="s">
        <v>157</v>
      </c>
      <c r="D88" s="1"/>
      <c r="E88" s="1"/>
      <c r="F88" s="1"/>
      <c r="H88" s="2" t="s">
        <v>3</v>
      </c>
      <c r="I88" s="2" t="s">
        <v>133</v>
      </c>
      <c r="J88" s="1"/>
      <c r="K88" s="1"/>
      <c r="L88" s="1"/>
    </row>
    <row r="89" spans="2:12" x14ac:dyDescent="0.3">
      <c r="B89" s="2" t="s">
        <v>6</v>
      </c>
      <c r="C89" s="2" t="s">
        <v>361</v>
      </c>
      <c r="D89" s="1"/>
      <c r="E89" s="1"/>
      <c r="F89" s="1"/>
      <c r="H89" s="2" t="s">
        <v>4</v>
      </c>
      <c r="I89" s="2" t="s">
        <v>157</v>
      </c>
      <c r="J89" s="1"/>
      <c r="K89" s="1"/>
      <c r="L89" s="1"/>
    </row>
    <row r="90" spans="2:12" x14ac:dyDescent="0.3">
      <c r="B90" s="2" t="s">
        <v>7</v>
      </c>
      <c r="C90" s="2" t="s">
        <v>8</v>
      </c>
      <c r="D90" s="1"/>
      <c r="E90" s="1"/>
      <c r="F90" s="1"/>
      <c r="H90" s="2" t="s">
        <v>6</v>
      </c>
      <c r="I90" s="2" t="s">
        <v>361</v>
      </c>
      <c r="J90" s="1"/>
      <c r="K90" s="1"/>
      <c r="L90" s="1"/>
    </row>
    <row r="91" spans="2:12" x14ac:dyDescent="0.3">
      <c r="B91" s="1"/>
      <c r="C91" s="1"/>
      <c r="D91" s="1"/>
      <c r="E91" s="1"/>
      <c r="F91" s="1"/>
      <c r="H91" s="2" t="s">
        <v>7</v>
      </c>
      <c r="I91" s="2" t="s">
        <v>137</v>
      </c>
      <c r="J91" s="1"/>
      <c r="K91" s="1"/>
      <c r="L91" s="1"/>
    </row>
    <row r="92" spans="2:12" x14ac:dyDescent="0.3">
      <c r="B92" s="3" t="s">
        <v>9</v>
      </c>
      <c r="C92" s="4" t="s">
        <v>10</v>
      </c>
      <c r="D92" s="4" t="s">
        <v>11</v>
      </c>
      <c r="E92" s="4" t="s">
        <v>12</v>
      </c>
      <c r="F92" s="4" t="s">
        <v>13</v>
      </c>
      <c r="H92" s="1"/>
      <c r="I92" s="1"/>
      <c r="J92" s="1"/>
      <c r="K92" s="1"/>
      <c r="L92" s="1"/>
    </row>
    <row r="93" spans="2:12" x14ac:dyDescent="0.3">
      <c r="B93" s="5" t="s">
        <v>14</v>
      </c>
      <c r="C93" s="6"/>
      <c r="D93" s="7" t="s">
        <v>11</v>
      </c>
      <c r="E93" s="6"/>
      <c r="F93" s="6"/>
      <c r="H93" s="3" t="s">
        <v>9</v>
      </c>
      <c r="I93" s="4" t="s">
        <v>10</v>
      </c>
      <c r="J93" s="4" t="s">
        <v>11</v>
      </c>
      <c r="K93" s="4" t="s">
        <v>12</v>
      </c>
      <c r="L93" s="4" t="s">
        <v>13</v>
      </c>
    </row>
    <row r="94" spans="2:12" x14ac:dyDescent="0.3">
      <c r="B94" s="8" t="s">
        <v>207</v>
      </c>
      <c r="C94" s="9">
        <v>8737</v>
      </c>
      <c r="D94" s="7" t="s">
        <v>198</v>
      </c>
      <c r="E94" s="10"/>
      <c r="F94" s="9"/>
      <c r="H94" s="5" t="s">
        <v>14</v>
      </c>
      <c r="I94" s="6"/>
      <c r="J94" s="7" t="s">
        <v>11</v>
      </c>
      <c r="K94" s="6"/>
      <c r="L94" s="6"/>
    </row>
    <row r="95" spans="2:12" x14ac:dyDescent="0.3">
      <c r="B95" s="8" t="s">
        <v>206</v>
      </c>
      <c r="C95" s="9">
        <v>8300</v>
      </c>
      <c r="D95" s="7" t="s">
        <v>198</v>
      </c>
      <c r="E95" s="10">
        <f>Intro_input!$I$52</f>
        <v>1.33</v>
      </c>
      <c r="F95" s="9">
        <f>C95*E95</f>
        <v>11039</v>
      </c>
      <c r="H95" s="8" t="s">
        <v>207</v>
      </c>
      <c r="I95" s="9">
        <v>8737</v>
      </c>
      <c r="J95" s="7" t="s">
        <v>198</v>
      </c>
      <c r="K95" s="10"/>
      <c r="L95" s="9"/>
    </row>
    <row r="96" spans="2:12" x14ac:dyDescent="0.3">
      <c r="B96" s="5" t="s">
        <v>20</v>
      </c>
      <c r="C96" s="6"/>
      <c r="D96" s="7" t="s">
        <v>11</v>
      </c>
      <c r="E96" s="6"/>
      <c r="F96" s="6">
        <f>SUM(F94:F95)</f>
        <v>11039</v>
      </c>
      <c r="H96" s="8" t="s">
        <v>206</v>
      </c>
      <c r="I96" s="9">
        <v>8300</v>
      </c>
      <c r="J96" s="7" t="s">
        <v>198</v>
      </c>
      <c r="K96" s="10">
        <f>Intro_input!$I$52</f>
        <v>1.33</v>
      </c>
      <c r="L96" s="9">
        <f>I96*K96</f>
        <v>11039</v>
      </c>
    </row>
    <row r="97" spans="2:12" x14ac:dyDescent="0.3">
      <c r="B97" s="8" t="s">
        <v>11</v>
      </c>
      <c r="C97" s="9"/>
      <c r="D97" s="7" t="s">
        <v>11</v>
      </c>
      <c r="E97" s="9"/>
      <c r="F97" s="9"/>
      <c r="H97" s="5" t="s">
        <v>20</v>
      </c>
      <c r="I97" s="6"/>
      <c r="J97" s="7" t="s">
        <v>11</v>
      </c>
      <c r="K97" s="6"/>
      <c r="L97" s="6">
        <f>SUM(L95:L96)</f>
        <v>11039</v>
      </c>
    </row>
    <row r="98" spans="2:12" x14ac:dyDescent="0.3">
      <c r="B98" s="5" t="s">
        <v>21</v>
      </c>
      <c r="C98" s="6"/>
      <c r="D98" s="7" t="s">
        <v>11</v>
      </c>
      <c r="E98" s="6"/>
      <c r="F98" s="6"/>
      <c r="H98" s="8" t="s">
        <v>11</v>
      </c>
      <c r="I98" s="9"/>
      <c r="J98" s="7" t="s">
        <v>11</v>
      </c>
      <c r="K98" s="9"/>
      <c r="L98" s="9"/>
    </row>
    <row r="99" spans="2:12" x14ac:dyDescent="0.3">
      <c r="B99" s="8" t="s">
        <v>239</v>
      </c>
      <c r="C99" s="9">
        <v>-9</v>
      </c>
      <c r="D99" s="7" t="s">
        <v>16</v>
      </c>
      <c r="E99" s="10">
        <v>36</v>
      </c>
      <c r="F99" s="9">
        <f>C99*E99</f>
        <v>-324</v>
      </c>
      <c r="H99" s="5" t="s">
        <v>21</v>
      </c>
      <c r="I99" s="6"/>
      <c r="J99" s="7" t="s">
        <v>11</v>
      </c>
      <c r="K99" s="6"/>
      <c r="L99" s="6"/>
    </row>
    <row r="100" spans="2:12" x14ac:dyDescent="0.3">
      <c r="B100" s="8" t="s">
        <v>174</v>
      </c>
      <c r="C100" s="9">
        <v>-40</v>
      </c>
      <c r="D100" s="7" t="s">
        <v>16</v>
      </c>
      <c r="E100" s="10">
        <f>Intro_input!$I$17</f>
        <v>10</v>
      </c>
      <c r="F100" s="9">
        <f>C100*E100</f>
        <v>-400</v>
      </c>
      <c r="H100" s="8" t="s">
        <v>239</v>
      </c>
      <c r="I100" s="9">
        <v>-9</v>
      </c>
      <c r="J100" s="7" t="s">
        <v>16</v>
      </c>
      <c r="K100" s="10">
        <v>36</v>
      </c>
      <c r="L100" s="9">
        <f>I100*K100</f>
        <v>-324</v>
      </c>
    </row>
    <row r="101" spans="2:12" x14ac:dyDescent="0.3">
      <c r="B101" s="8" t="s">
        <v>23</v>
      </c>
      <c r="C101" s="9">
        <v>-60</v>
      </c>
      <c r="D101" s="7" t="s">
        <v>24</v>
      </c>
      <c r="E101" s="10"/>
      <c r="F101" s="9"/>
      <c r="H101" s="8" t="s">
        <v>174</v>
      </c>
      <c r="I101" s="9">
        <v>-162</v>
      </c>
      <c r="J101" s="7" t="s">
        <v>16</v>
      </c>
      <c r="K101" s="10">
        <f>Intro_input!$I$17</f>
        <v>10</v>
      </c>
      <c r="L101" s="9">
        <f>I101*K101</f>
        <v>-1620</v>
      </c>
    </row>
    <row r="102" spans="2:12" x14ac:dyDescent="0.3">
      <c r="B102" s="8" t="s">
        <v>185</v>
      </c>
      <c r="C102" s="9">
        <v>-185</v>
      </c>
      <c r="D102" s="7" t="s">
        <v>71</v>
      </c>
      <c r="E102" s="10">
        <v>2.6</v>
      </c>
      <c r="F102" s="9">
        <f>C102*E102</f>
        <v>-481</v>
      </c>
      <c r="H102" s="8" t="s">
        <v>168</v>
      </c>
      <c r="I102" s="9">
        <v>-38</v>
      </c>
      <c r="J102" s="7" t="s">
        <v>16</v>
      </c>
      <c r="K102" s="10">
        <f>Intro_input!$I$18</f>
        <v>16</v>
      </c>
      <c r="L102" s="9">
        <f>I102*K102</f>
        <v>-608</v>
      </c>
    </row>
    <row r="103" spans="2:12" x14ac:dyDescent="0.3">
      <c r="B103" s="5" t="s">
        <v>25</v>
      </c>
      <c r="C103" s="6"/>
      <c r="D103" s="7" t="s">
        <v>11</v>
      </c>
      <c r="E103" s="6"/>
      <c r="F103" s="6">
        <f>SUM(F98:F102)</f>
        <v>-1205</v>
      </c>
      <c r="H103" s="8" t="s">
        <v>167</v>
      </c>
      <c r="I103" s="9">
        <v>-257</v>
      </c>
      <c r="J103" s="7" t="s">
        <v>16</v>
      </c>
      <c r="K103" s="10">
        <f>Intro_input!$I$19</f>
        <v>9</v>
      </c>
      <c r="L103" s="9">
        <f>I103*K103</f>
        <v>-2313</v>
      </c>
    </row>
    <row r="104" spans="2:12" x14ac:dyDescent="0.3">
      <c r="B104" s="5" t="s">
        <v>26</v>
      </c>
      <c r="C104" s="6"/>
      <c r="D104" s="7" t="s">
        <v>11</v>
      </c>
      <c r="E104" s="6"/>
      <c r="F104" s="6">
        <f>SUM(F96,F103)</f>
        <v>9834</v>
      </c>
      <c r="H104" s="8" t="s">
        <v>185</v>
      </c>
      <c r="I104" s="9">
        <v>-185</v>
      </c>
      <c r="J104" s="7" t="s">
        <v>71</v>
      </c>
      <c r="K104" s="10">
        <v>2.6</v>
      </c>
      <c r="L104" s="9">
        <f>I104*K104</f>
        <v>-481</v>
      </c>
    </row>
    <row r="105" spans="2:12" x14ac:dyDescent="0.3">
      <c r="B105" s="8" t="s">
        <v>11</v>
      </c>
      <c r="C105" s="9"/>
      <c r="D105" s="7" t="s">
        <v>11</v>
      </c>
      <c r="E105" s="9"/>
      <c r="F105" s="9"/>
      <c r="H105" s="5" t="s">
        <v>25</v>
      </c>
      <c r="I105" s="6"/>
      <c r="J105" s="7" t="s">
        <v>11</v>
      </c>
      <c r="K105" s="6"/>
      <c r="L105" s="6">
        <f>SUM(L99:L104)</f>
        <v>-5346</v>
      </c>
    </row>
    <row r="106" spans="2:12" x14ac:dyDescent="0.3">
      <c r="B106" s="5" t="s">
        <v>27</v>
      </c>
      <c r="C106" s="6"/>
      <c r="D106" s="7" t="s">
        <v>11</v>
      </c>
      <c r="E106" s="6"/>
      <c r="F106" s="6"/>
      <c r="H106" s="5" t="s">
        <v>26</v>
      </c>
      <c r="I106" s="6"/>
      <c r="J106" s="7" t="s">
        <v>11</v>
      </c>
      <c r="K106" s="6"/>
      <c r="L106" s="6">
        <f>SUM(L97,L105)</f>
        <v>5693</v>
      </c>
    </row>
    <row r="107" spans="2:12" x14ac:dyDescent="0.3">
      <c r="B107" s="8" t="s">
        <v>30</v>
      </c>
      <c r="C107" s="9">
        <v>-60</v>
      </c>
      <c r="D107" s="7" t="s">
        <v>11</v>
      </c>
      <c r="E107" s="9">
        <v>25</v>
      </c>
      <c r="F107" s="9">
        <f t="shared" ref="F107:F112" si="4">C107*E107</f>
        <v>-1500</v>
      </c>
      <c r="H107" s="8" t="s">
        <v>11</v>
      </c>
      <c r="I107" s="9"/>
      <c r="J107" s="7" t="s">
        <v>11</v>
      </c>
      <c r="K107" s="9"/>
      <c r="L107" s="9"/>
    </row>
    <row r="108" spans="2:12" x14ac:dyDescent="0.3">
      <c r="B108" s="8" t="s">
        <v>163</v>
      </c>
      <c r="C108" s="9">
        <v>-1</v>
      </c>
      <c r="D108" s="7" t="s">
        <v>11</v>
      </c>
      <c r="E108" s="9">
        <v>100</v>
      </c>
      <c r="F108" s="9">
        <f t="shared" si="4"/>
        <v>-100</v>
      </c>
      <c r="H108" s="5" t="s">
        <v>27</v>
      </c>
      <c r="I108" s="6"/>
      <c r="J108" s="7" t="s">
        <v>11</v>
      </c>
      <c r="K108" s="6"/>
      <c r="L108" s="6"/>
    </row>
    <row r="109" spans="2:12" x14ac:dyDescent="0.3">
      <c r="B109" s="8" t="s">
        <v>73</v>
      </c>
      <c r="C109" s="12">
        <v>-0.33</v>
      </c>
      <c r="D109" s="7" t="s">
        <v>11</v>
      </c>
      <c r="E109" s="9">
        <v>350</v>
      </c>
      <c r="F109" s="9">
        <f t="shared" si="4"/>
        <v>-115.5</v>
      </c>
      <c r="H109" s="8" t="s">
        <v>163</v>
      </c>
      <c r="I109" s="9">
        <v>-3</v>
      </c>
      <c r="J109" s="7" t="s">
        <v>11</v>
      </c>
      <c r="K109" s="9">
        <v>100</v>
      </c>
      <c r="L109" s="9">
        <f>I109*K109</f>
        <v>-300</v>
      </c>
    </row>
    <row r="110" spans="2:12" x14ac:dyDescent="0.3">
      <c r="B110" s="8" t="s">
        <v>93</v>
      </c>
      <c r="C110" s="9">
        <v>-4</v>
      </c>
      <c r="D110" s="7" t="s">
        <v>11</v>
      </c>
      <c r="E110" s="9">
        <v>225</v>
      </c>
      <c r="F110" s="9">
        <f t="shared" si="4"/>
        <v>-900</v>
      </c>
      <c r="H110" s="8" t="s">
        <v>73</v>
      </c>
      <c r="I110" s="12">
        <v>-0.33</v>
      </c>
      <c r="J110" s="7" t="s">
        <v>11</v>
      </c>
      <c r="K110" s="9">
        <v>350</v>
      </c>
      <c r="L110" s="9">
        <f>I110*K110</f>
        <v>-115.5</v>
      </c>
    </row>
    <row r="111" spans="2:12" x14ac:dyDescent="0.3">
      <c r="B111" s="8" t="s">
        <v>238</v>
      </c>
      <c r="C111" s="9">
        <v>-4</v>
      </c>
      <c r="D111" s="7" t="s">
        <v>11</v>
      </c>
      <c r="E111" s="9">
        <v>170</v>
      </c>
      <c r="F111" s="9">
        <f t="shared" si="4"/>
        <v>-680</v>
      </c>
      <c r="H111" s="8" t="s">
        <v>93</v>
      </c>
      <c r="I111" s="9">
        <v>-4</v>
      </c>
      <c r="J111" s="7" t="s">
        <v>11</v>
      </c>
      <c r="K111" s="9">
        <v>225</v>
      </c>
      <c r="L111" s="9">
        <f>I111*K111</f>
        <v>-900</v>
      </c>
    </row>
    <row r="112" spans="2:12" x14ac:dyDescent="0.3">
      <c r="B112" s="8" t="s">
        <v>237</v>
      </c>
      <c r="C112" s="9">
        <v>-4</v>
      </c>
      <c r="D112" s="7" t="s">
        <v>11</v>
      </c>
      <c r="E112" s="9">
        <v>737</v>
      </c>
      <c r="F112" s="9">
        <f t="shared" si="4"/>
        <v>-2948</v>
      </c>
      <c r="H112" s="8" t="s">
        <v>238</v>
      </c>
      <c r="I112" s="9">
        <v>-4</v>
      </c>
      <c r="J112" s="7" t="s">
        <v>11</v>
      </c>
      <c r="K112" s="9">
        <v>170</v>
      </c>
      <c r="L112" s="9">
        <f>I112*K112</f>
        <v>-680</v>
      </c>
    </row>
    <row r="113" spans="2:12" x14ac:dyDescent="0.3">
      <c r="B113" s="8" t="s">
        <v>38</v>
      </c>
      <c r="C113" s="9"/>
      <c r="D113" s="7" t="s">
        <v>11</v>
      </c>
      <c r="E113" s="9"/>
      <c r="F113" s="9">
        <v>-750</v>
      </c>
      <c r="H113" s="8" t="s">
        <v>237</v>
      </c>
      <c r="I113" s="9">
        <v>-4</v>
      </c>
      <c r="J113" s="7" t="s">
        <v>11</v>
      </c>
      <c r="K113" s="9">
        <v>737</v>
      </c>
      <c r="L113" s="9">
        <f>I113*K113</f>
        <v>-2948</v>
      </c>
    </row>
    <row r="114" spans="2:12" x14ac:dyDescent="0.3">
      <c r="B114" s="5" t="s">
        <v>39</v>
      </c>
      <c r="C114" s="6"/>
      <c r="D114" s="7" t="s">
        <v>11</v>
      </c>
      <c r="E114" s="6"/>
      <c r="F114" s="6">
        <f>SUM(F107:F113)</f>
        <v>-6993.5</v>
      </c>
      <c r="H114" s="8" t="s">
        <v>38</v>
      </c>
      <c r="I114" s="9"/>
      <c r="J114" s="7" t="s">
        <v>11</v>
      </c>
      <c r="K114" s="9"/>
      <c r="L114" s="9">
        <v>-750</v>
      </c>
    </row>
    <row r="115" spans="2:12" x14ac:dyDescent="0.3">
      <c r="B115" s="8" t="s">
        <v>40</v>
      </c>
      <c r="C115" s="9"/>
      <c r="D115" s="7" t="s">
        <v>11</v>
      </c>
      <c r="E115" s="9"/>
      <c r="F115" s="9">
        <f>SUM(F104,F114)</f>
        <v>2840.5</v>
      </c>
      <c r="H115" s="5" t="s">
        <v>39</v>
      </c>
      <c r="I115" s="6"/>
      <c r="J115" s="7" t="s">
        <v>11</v>
      </c>
      <c r="K115" s="6"/>
      <c r="L115" s="6">
        <f>SUM(L109:L114)</f>
        <v>-5693.5</v>
      </c>
    </row>
    <row r="116" spans="2:12" x14ac:dyDescent="0.3">
      <c r="B116" s="1"/>
      <c r="C116" s="1"/>
      <c r="D116" s="1"/>
      <c r="E116" s="1"/>
      <c r="F116" s="1"/>
      <c r="H116" s="8" t="s">
        <v>40</v>
      </c>
      <c r="I116" s="9"/>
      <c r="J116" s="7" t="s">
        <v>11</v>
      </c>
      <c r="K116" s="9"/>
      <c r="L116" s="9">
        <f>SUM(L106,L115)</f>
        <v>-0.5</v>
      </c>
    </row>
    <row r="117" spans="2:12" x14ac:dyDescent="0.3">
      <c r="B117" s="2" t="s">
        <v>287</v>
      </c>
      <c r="C117" s="1"/>
      <c r="D117" s="1"/>
      <c r="E117" s="1"/>
      <c r="F117" s="1"/>
      <c r="H117" s="1"/>
      <c r="I117" s="1"/>
      <c r="J117" s="1"/>
      <c r="K117" s="1"/>
      <c r="L117" s="1"/>
    </row>
    <row r="118" spans="2:12" x14ac:dyDescent="0.3">
      <c r="B118" s="2" t="s">
        <v>273</v>
      </c>
      <c r="C118" s="1"/>
      <c r="D118" s="1"/>
      <c r="E118" s="1"/>
      <c r="F118" s="1"/>
      <c r="H118" s="2" t="s">
        <v>287</v>
      </c>
      <c r="I118" s="1"/>
      <c r="J118" s="1"/>
      <c r="K118" s="1"/>
      <c r="L118" s="1"/>
    </row>
    <row r="119" spans="2:12" x14ac:dyDescent="0.3">
      <c r="B119" s="2" t="s">
        <v>276</v>
      </c>
      <c r="C119" s="1"/>
      <c r="D119" s="1"/>
      <c r="E119" s="1"/>
      <c r="F119" s="1"/>
      <c r="H119" s="2" t="s">
        <v>273</v>
      </c>
      <c r="I119" s="1"/>
      <c r="J119" s="1"/>
      <c r="K119" s="1"/>
      <c r="L119" s="1"/>
    </row>
    <row r="120" spans="2:12" x14ac:dyDescent="0.3">
      <c r="B120" s="1"/>
      <c r="C120" s="1"/>
      <c r="D120" s="1"/>
      <c r="E120" s="1"/>
      <c r="F120" s="1"/>
      <c r="H120" s="2" t="s">
        <v>276</v>
      </c>
      <c r="I120" s="1"/>
      <c r="J120" s="1"/>
      <c r="K120" s="1"/>
      <c r="L120" s="1"/>
    </row>
    <row r="121" spans="2:12" x14ac:dyDescent="0.3">
      <c r="B121" s="2" t="s">
        <v>41</v>
      </c>
      <c r="C121" s="1"/>
      <c r="D121" s="1"/>
      <c r="E121" s="1"/>
      <c r="F121" s="1"/>
      <c r="H121" s="2" t="s">
        <v>11</v>
      </c>
      <c r="I121" s="1"/>
      <c r="J121" s="1"/>
      <c r="K121" s="1"/>
      <c r="L121" s="1"/>
    </row>
    <row r="122" spans="2:12" x14ac:dyDescent="0.3">
      <c r="B122" s="1"/>
      <c r="C122" s="1"/>
      <c r="D122" s="1"/>
      <c r="E122" s="1"/>
      <c r="F122" s="1"/>
      <c r="H122" s="2" t="s">
        <v>275</v>
      </c>
      <c r="I122" s="1"/>
      <c r="J122" s="1"/>
      <c r="K122" s="1"/>
      <c r="L122" s="1"/>
    </row>
    <row r="123" spans="2:12" x14ac:dyDescent="0.3">
      <c r="B123" s="1" t="s">
        <v>240</v>
      </c>
      <c r="C123" s="1"/>
      <c r="D123" s="1"/>
      <c r="E123" s="1"/>
      <c r="F123" s="1"/>
      <c r="H123" s="1"/>
      <c r="I123" s="1"/>
      <c r="J123" s="1"/>
      <c r="K123" s="1"/>
      <c r="L123" s="1"/>
    </row>
    <row r="124" spans="2:12" x14ac:dyDescent="0.3">
      <c r="B124" s="2" t="s">
        <v>1</v>
      </c>
      <c r="C124" s="2" t="s">
        <v>193</v>
      </c>
      <c r="D124" s="1"/>
      <c r="E124" s="1"/>
      <c r="F124" s="1"/>
      <c r="H124" s="2" t="s">
        <v>41</v>
      </c>
      <c r="I124" s="1"/>
      <c r="J124" s="1"/>
      <c r="K124" s="1"/>
      <c r="L124" s="1"/>
    </row>
    <row r="125" spans="2:12" x14ac:dyDescent="0.3">
      <c r="B125" s="2" t="s">
        <v>3</v>
      </c>
      <c r="C125" s="2" t="s">
        <v>133</v>
      </c>
      <c r="D125" s="1"/>
      <c r="E125" s="1"/>
      <c r="F125" s="1"/>
      <c r="H125" s="1"/>
      <c r="I125" s="1"/>
      <c r="J125" s="1"/>
      <c r="K125" s="1"/>
      <c r="L125" s="1"/>
    </row>
    <row r="126" spans="2:12" x14ac:dyDescent="0.3">
      <c r="B126" s="2" t="s">
        <v>4</v>
      </c>
      <c r="C126" s="2" t="s">
        <v>157</v>
      </c>
      <c r="D126" s="1"/>
      <c r="E126" s="1"/>
      <c r="F126" s="1"/>
      <c r="H126" s="1" t="s">
        <v>240</v>
      </c>
      <c r="I126" s="1"/>
      <c r="J126" s="1"/>
      <c r="K126" s="1"/>
      <c r="L126" s="1"/>
    </row>
    <row r="127" spans="2:12" x14ac:dyDescent="0.3">
      <c r="B127" s="2" t="s">
        <v>6</v>
      </c>
      <c r="C127" s="2" t="s">
        <v>361</v>
      </c>
      <c r="D127" s="1"/>
      <c r="E127" s="1"/>
      <c r="F127" s="1"/>
      <c r="H127" s="2" t="s">
        <v>1</v>
      </c>
      <c r="I127" s="2" t="s">
        <v>193</v>
      </c>
      <c r="J127" s="1"/>
      <c r="K127" s="1"/>
      <c r="L127" s="1"/>
    </row>
    <row r="128" spans="2:12" x14ac:dyDescent="0.3">
      <c r="B128" s="2" t="s">
        <v>7</v>
      </c>
      <c r="C128" s="2" t="s">
        <v>8</v>
      </c>
      <c r="D128" s="1"/>
      <c r="E128" s="1"/>
      <c r="F128" s="1"/>
      <c r="H128" s="2" t="s">
        <v>3</v>
      </c>
      <c r="I128" s="2" t="s">
        <v>133</v>
      </c>
      <c r="J128" s="1"/>
      <c r="K128" s="1"/>
      <c r="L128" s="1"/>
    </row>
    <row r="129" spans="2:12" x14ac:dyDescent="0.3">
      <c r="B129" s="1"/>
      <c r="C129" s="1"/>
      <c r="D129" s="1"/>
      <c r="E129" s="1"/>
      <c r="F129" s="1"/>
      <c r="H129" s="2" t="s">
        <v>4</v>
      </c>
      <c r="I129" s="2" t="s">
        <v>157</v>
      </c>
      <c r="J129" s="1"/>
      <c r="K129" s="1"/>
      <c r="L129" s="1"/>
    </row>
    <row r="130" spans="2:12" x14ac:dyDescent="0.3">
      <c r="B130" s="3" t="s">
        <v>9</v>
      </c>
      <c r="C130" s="4" t="s">
        <v>10</v>
      </c>
      <c r="D130" s="4" t="s">
        <v>11</v>
      </c>
      <c r="E130" s="4" t="s">
        <v>12</v>
      </c>
      <c r="F130" s="4" t="s">
        <v>13</v>
      </c>
      <c r="H130" s="2" t="s">
        <v>6</v>
      </c>
      <c r="I130" s="2" t="s">
        <v>361</v>
      </c>
      <c r="J130" s="1"/>
      <c r="K130" s="1"/>
      <c r="L130" s="1"/>
    </row>
    <row r="131" spans="2:12" x14ac:dyDescent="0.3">
      <c r="B131" s="5" t="s">
        <v>14</v>
      </c>
      <c r="C131" s="6"/>
      <c r="D131" s="7" t="s">
        <v>11</v>
      </c>
      <c r="E131" s="6"/>
      <c r="F131" s="6"/>
      <c r="H131" s="2" t="s">
        <v>7</v>
      </c>
      <c r="I131" s="2" t="s">
        <v>137</v>
      </c>
      <c r="J131" s="1"/>
      <c r="K131" s="1"/>
      <c r="L131" s="1"/>
    </row>
    <row r="132" spans="2:12" x14ac:dyDescent="0.3">
      <c r="B132" s="8" t="s">
        <v>207</v>
      </c>
      <c r="C132" s="9">
        <v>9579</v>
      </c>
      <c r="D132" s="7" t="s">
        <v>198</v>
      </c>
      <c r="E132" s="10"/>
      <c r="F132" s="9"/>
      <c r="H132" s="1"/>
      <c r="I132" s="1"/>
      <c r="J132" s="1"/>
      <c r="K132" s="1"/>
      <c r="L132" s="1"/>
    </row>
    <row r="133" spans="2:12" x14ac:dyDescent="0.3">
      <c r="B133" s="8" t="s">
        <v>206</v>
      </c>
      <c r="C133" s="9">
        <v>9100</v>
      </c>
      <c r="D133" s="7" t="s">
        <v>198</v>
      </c>
      <c r="E133" s="10">
        <f>Intro_input!$I$52</f>
        <v>1.33</v>
      </c>
      <c r="F133" s="9">
        <f>C133*E133</f>
        <v>12103</v>
      </c>
      <c r="H133" s="3" t="s">
        <v>9</v>
      </c>
      <c r="I133" s="4" t="s">
        <v>10</v>
      </c>
      <c r="J133" s="4" t="s">
        <v>11</v>
      </c>
      <c r="K133" s="4" t="s">
        <v>12</v>
      </c>
      <c r="L133" s="4" t="s">
        <v>13</v>
      </c>
    </row>
    <row r="134" spans="2:12" x14ac:dyDescent="0.3">
      <c r="B134" s="5" t="s">
        <v>20</v>
      </c>
      <c r="C134" s="6"/>
      <c r="D134" s="7" t="s">
        <v>11</v>
      </c>
      <c r="E134" s="6"/>
      <c r="F134" s="6">
        <f>SUM(F132:F133)</f>
        <v>12103</v>
      </c>
      <c r="H134" s="5" t="s">
        <v>14</v>
      </c>
      <c r="I134" s="6"/>
      <c r="J134" s="7" t="s">
        <v>11</v>
      </c>
      <c r="K134" s="6"/>
      <c r="L134" s="6"/>
    </row>
    <row r="135" spans="2:12" x14ac:dyDescent="0.3">
      <c r="B135" s="8" t="s">
        <v>11</v>
      </c>
      <c r="C135" s="9"/>
      <c r="D135" s="7" t="s">
        <v>11</v>
      </c>
      <c r="E135" s="9"/>
      <c r="F135" s="9"/>
      <c r="H135" s="8" t="s">
        <v>207</v>
      </c>
      <c r="I135" s="9">
        <v>9579</v>
      </c>
      <c r="J135" s="7" t="s">
        <v>198</v>
      </c>
      <c r="K135" s="10"/>
      <c r="L135" s="9"/>
    </row>
    <row r="136" spans="2:12" x14ac:dyDescent="0.3">
      <c r="B136" s="5" t="s">
        <v>21</v>
      </c>
      <c r="C136" s="6"/>
      <c r="D136" s="7" t="s">
        <v>11</v>
      </c>
      <c r="E136" s="6"/>
      <c r="F136" s="6"/>
      <c r="H136" s="8" t="s">
        <v>206</v>
      </c>
      <c r="I136" s="9">
        <v>9100</v>
      </c>
      <c r="J136" s="7" t="s">
        <v>198</v>
      </c>
      <c r="K136" s="10">
        <f>Intro_input!$I$52</f>
        <v>1.33</v>
      </c>
      <c r="L136" s="9">
        <f>I136*K136</f>
        <v>12103</v>
      </c>
    </row>
    <row r="137" spans="2:12" x14ac:dyDescent="0.3">
      <c r="B137" s="8" t="s">
        <v>239</v>
      </c>
      <c r="C137" s="9">
        <v>-9</v>
      </c>
      <c r="D137" s="7" t="s">
        <v>16</v>
      </c>
      <c r="E137" s="10">
        <v>36</v>
      </c>
      <c r="F137" s="9">
        <f>C137*E137</f>
        <v>-324</v>
      </c>
      <c r="H137" s="5" t="s">
        <v>20</v>
      </c>
      <c r="I137" s="6"/>
      <c r="J137" s="7" t="s">
        <v>11</v>
      </c>
      <c r="K137" s="6"/>
      <c r="L137" s="6">
        <f>SUM(L135:L136)</f>
        <v>12103</v>
      </c>
    </row>
    <row r="138" spans="2:12" x14ac:dyDescent="0.3">
      <c r="B138" s="8" t="s">
        <v>174</v>
      </c>
      <c r="C138" s="9">
        <v>-40</v>
      </c>
      <c r="D138" s="7" t="s">
        <v>16</v>
      </c>
      <c r="E138" s="10">
        <f>Intro_input!$I$17</f>
        <v>10</v>
      </c>
      <c r="F138" s="9">
        <f>C138*E138</f>
        <v>-400</v>
      </c>
      <c r="H138" s="8" t="s">
        <v>11</v>
      </c>
      <c r="I138" s="9"/>
      <c r="J138" s="7" t="s">
        <v>11</v>
      </c>
      <c r="K138" s="9"/>
      <c r="L138" s="9"/>
    </row>
    <row r="139" spans="2:12" x14ac:dyDescent="0.3">
      <c r="B139" s="8" t="s">
        <v>23</v>
      </c>
      <c r="C139" s="9">
        <v>-60</v>
      </c>
      <c r="D139" s="7" t="s">
        <v>24</v>
      </c>
      <c r="E139" s="10"/>
      <c r="F139" s="9"/>
      <c r="H139" s="5" t="s">
        <v>21</v>
      </c>
      <c r="I139" s="6"/>
      <c r="J139" s="7" t="s">
        <v>11</v>
      </c>
      <c r="K139" s="6"/>
      <c r="L139" s="6"/>
    </row>
    <row r="140" spans="2:12" x14ac:dyDescent="0.3">
      <c r="B140" s="8" t="s">
        <v>185</v>
      </c>
      <c r="C140" s="9">
        <v>-202</v>
      </c>
      <c r="D140" s="7" t="s">
        <v>71</v>
      </c>
      <c r="E140" s="10">
        <v>2.6</v>
      </c>
      <c r="F140" s="9">
        <f>C140*E140</f>
        <v>-525.20000000000005</v>
      </c>
      <c r="H140" s="8" t="s">
        <v>239</v>
      </c>
      <c r="I140" s="9">
        <v>-9</v>
      </c>
      <c r="J140" s="7" t="s">
        <v>16</v>
      </c>
      <c r="K140" s="10">
        <v>36</v>
      </c>
      <c r="L140" s="9">
        <f>I140*K140</f>
        <v>-324</v>
      </c>
    </row>
    <row r="141" spans="2:12" x14ac:dyDescent="0.3">
      <c r="B141" s="5" t="s">
        <v>25</v>
      </c>
      <c r="C141" s="6"/>
      <c r="D141" s="7" t="s">
        <v>11</v>
      </c>
      <c r="E141" s="6"/>
      <c r="F141" s="6">
        <f>SUM(F136:F140)</f>
        <v>-1249.2</v>
      </c>
      <c r="H141" s="8" t="s">
        <v>174</v>
      </c>
      <c r="I141" s="9">
        <v>-162</v>
      </c>
      <c r="J141" s="7" t="s">
        <v>16</v>
      </c>
      <c r="K141" s="10">
        <f>Intro_input!$I$17</f>
        <v>10</v>
      </c>
      <c r="L141" s="9">
        <f>I141*K141</f>
        <v>-1620</v>
      </c>
    </row>
    <row r="142" spans="2:12" x14ac:dyDescent="0.3">
      <c r="B142" s="5" t="s">
        <v>26</v>
      </c>
      <c r="C142" s="6"/>
      <c r="D142" s="7" t="s">
        <v>11</v>
      </c>
      <c r="E142" s="6"/>
      <c r="F142" s="6">
        <f>SUM(F134,F141)</f>
        <v>10853.8</v>
      </c>
      <c r="H142" s="8" t="s">
        <v>168</v>
      </c>
      <c r="I142" s="9">
        <v>-39</v>
      </c>
      <c r="J142" s="7" t="s">
        <v>16</v>
      </c>
      <c r="K142" s="10">
        <f>Intro_input!$I$18</f>
        <v>16</v>
      </c>
      <c r="L142" s="9">
        <f>I142*K142</f>
        <v>-624</v>
      </c>
    </row>
    <row r="143" spans="2:12" x14ac:dyDescent="0.3">
      <c r="B143" s="8" t="s">
        <v>11</v>
      </c>
      <c r="C143" s="9"/>
      <c r="D143" s="7" t="s">
        <v>11</v>
      </c>
      <c r="E143" s="9"/>
      <c r="F143" s="9"/>
      <c r="H143" s="8" t="s">
        <v>167</v>
      </c>
      <c r="I143" s="9">
        <v>-263</v>
      </c>
      <c r="J143" s="7" t="s">
        <v>16</v>
      </c>
      <c r="K143" s="10">
        <f>Intro_input!$I$19</f>
        <v>9</v>
      </c>
      <c r="L143" s="9">
        <f>I143*K143</f>
        <v>-2367</v>
      </c>
    </row>
    <row r="144" spans="2:12" x14ac:dyDescent="0.3">
      <c r="B144" s="5" t="s">
        <v>27</v>
      </c>
      <c r="C144" s="6"/>
      <c r="D144" s="7" t="s">
        <v>11</v>
      </c>
      <c r="E144" s="6"/>
      <c r="F144" s="6"/>
      <c r="H144" s="8" t="s">
        <v>185</v>
      </c>
      <c r="I144" s="9">
        <v>-202</v>
      </c>
      <c r="J144" s="7" t="s">
        <v>71</v>
      </c>
      <c r="K144" s="10">
        <v>2.6</v>
      </c>
      <c r="L144" s="9">
        <f>I144*K144</f>
        <v>-525.20000000000005</v>
      </c>
    </row>
    <row r="145" spans="2:12" x14ac:dyDescent="0.3">
      <c r="B145" s="8" t="s">
        <v>30</v>
      </c>
      <c r="C145" s="9">
        <v>-60</v>
      </c>
      <c r="D145" s="7" t="s">
        <v>11</v>
      </c>
      <c r="E145" s="9">
        <v>25</v>
      </c>
      <c r="F145" s="9">
        <f t="shared" ref="F145:F150" si="5">C145*E145</f>
        <v>-1500</v>
      </c>
      <c r="H145" s="5" t="s">
        <v>25</v>
      </c>
      <c r="I145" s="6"/>
      <c r="J145" s="7" t="s">
        <v>11</v>
      </c>
      <c r="K145" s="6"/>
      <c r="L145" s="6">
        <f>SUM(L139:L144)</f>
        <v>-5460.2</v>
      </c>
    </row>
    <row r="146" spans="2:12" x14ac:dyDescent="0.3">
      <c r="B146" s="8" t="s">
        <v>163</v>
      </c>
      <c r="C146" s="9">
        <v>-1</v>
      </c>
      <c r="D146" s="7" t="s">
        <v>11</v>
      </c>
      <c r="E146" s="9">
        <v>100</v>
      </c>
      <c r="F146" s="9">
        <f t="shared" si="5"/>
        <v>-100</v>
      </c>
      <c r="H146" s="5" t="s">
        <v>26</v>
      </c>
      <c r="I146" s="6"/>
      <c r="J146" s="7" t="s">
        <v>11</v>
      </c>
      <c r="K146" s="6"/>
      <c r="L146" s="6">
        <f>SUM(L137,L145)</f>
        <v>6642.8</v>
      </c>
    </row>
    <row r="147" spans="2:12" x14ac:dyDescent="0.3">
      <c r="B147" s="8" t="s">
        <v>73</v>
      </c>
      <c r="C147" s="12">
        <v>-0.33</v>
      </c>
      <c r="D147" s="7" t="s">
        <v>11</v>
      </c>
      <c r="E147" s="9">
        <v>350</v>
      </c>
      <c r="F147" s="9">
        <f t="shared" si="5"/>
        <v>-115.5</v>
      </c>
      <c r="H147" s="8" t="s">
        <v>11</v>
      </c>
      <c r="I147" s="9"/>
      <c r="J147" s="7" t="s">
        <v>11</v>
      </c>
      <c r="K147" s="9"/>
      <c r="L147" s="9"/>
    </row>
    <row r="148" spans="2:12" x14ac:dyDescent="0.3">
      <c r="B148" s="8" t="s">
        <v>93</v>
      </c>
      <c r="C148" s="9">
        <v>-5</v>
      </c>
      <c r="D148" s="7" t="s">
        <v>11</v>
      </c>
      <c r="E148" s="9">
        <v>225</v>
      </c>
      <c r="F148" s="9">
        <f t="shared" si="5"/>
        <v>-1125</v>
      </c>
      <c r="H148" s="5" t="s">
        <v>27</v>
      </c>
      <c r="I148" s="6"/>
      <c r="J148" s="7" t="s">
        <v>11</v>
      </c>
      <c r="K148" s="6"/>
      <c r="L148" s="6"/>
    </row>
    <row r="149" spans="2:12" x14ac:dyDescent="0.3">
      <c r="B149" s="8" t="s">
        <v>238</v>
      </c>
      <c r="C149" s="9">
        <v>-5</v>
      </c>
      <c r="D149" s="7" t="s">
        <v>11</v>
      </c>
      <c r="E149" s="9">
        <v>170</v>
      </c>
      <c r="F149" s="9">
        <f t="shared" si="5"/>
        <v>-850</v>
      </c>
      <c r="H149" s="8" t="s">
        <v>163</v>
      </c>
      <c r="I149" s="9">
        <v>-3</v>
      </c>
      <c r="J149" s="7" t="s">
        <v>11</v>
      </c>
      <c r="K149" s="9">
        <v>100</v>
      </c>
      <c r="L149" s="9">
        <f>I149*K149</f>
        <v>-300</v>
      </c>
    </row>
    <row r="150" spans="2:12" x14ac:dyDescent="0.3">
      <c r="B150" s="8" t="s">
        <v>237</v>
      </c>
      <c r="C150" s="9">
        <v>-5</v>
      </c>
      <c r="D150" s="7" t="s">
        <v>11</v>
      </c>
      <c r="E150" s="9">
        <v>660</v>
      </c>
      <c r="F150" s="9">
        <f t="shared" si="5"/>
        <v>-3300</v>
      </c>
      <c r="H150" s="8" t="s">
        <v>73</v>
      </c>
      <c r="I150" s="12">
        <v>-0.33</v>
      </c>
      <c r="J150" s="7" t="s">
        <v>11</v>
      </c>
      <c r="K150" s="9">
        <v>350</v>
      </c>
      <c r="L150" s="9">
        <f>I150*K150</f>
        <v>-115.5</v>
      </c>
    </row>
    <row r="151" spans="2:12" x14ac:dyDescent="0.3">
      <c r="B151" s="8" t="s">
        <v>38</v>
      </c>
      <c r="C151" s="9"/>
      <c r="D151" s="7" t="s">
        <v>11</v>
      </c>
      <c r="E151" s="9"/>
      <c r="F151" s="9">
        <v>-750</v>
      </c>
      <c r="H151" s="8" t="s">
        <v>93</v>
      </c>
      <c r="I151" s="9">
        <v>-5</v>
      </c>
      <c r="J151" s="7" t="s">
        <v>11</v>
      </c>
      <c r="K151" s="9">
        <v>225</v>
      </c>
      <c r="L151" s="9">
        <f>I151*K151</f>
        <v>-1125</v>
      </c>
    </row>
    <row r="152" spans="2:12" x14ac:dyDescent="0.3">
      <c r="B152" s="5" t="s">
        <v>39</v>
      </c>
      <c r="C152" s="6"/>
      <c r="D152" s="7" t="s">
        <v>11</v>
      </c>
      <c r="E152" s="6"/>
      <c r="F152" s="6">
        <f>SUM(F145:F151)</f>
        <v>-7740.5</v>
      </c>
      <c r="H152" s="8" t="s">
        <v>238</v>
      </c>
      <c r="I152" s="9">
        <v>-5</v>
      </c>
      <c r="J152" s="7" t="s">
        <v>11</v>
      </c>
      <c r="K152" s="9">
        <v>170</v>
      </c>
      <c r="L152" s="9">
        <f>I152*K152</f>
        <v>-850</v>
      </c>
    </row>
    <row r="153" spans="2:12" x14ac:dyDescent="0.3">
      <c r="B153" s="8" t="s">
        <v>40</v>
      </c>
      <c r="C153" s="9"/>
      <c r="D153" s="7" t="s">
        <v>11</v>
      </c>
      <c r="E153" s="9"/>
      <c r="F153" s="9">
        <f>SUM(F142,F152)</f>
        <v>3113.2999999999993</v>
      </c>
      <c r="H153" s="8" t="s">
        <v>237</v>
      </c>
      <c r="I153" s="9">
        <v>-5</v>
      </c>
      <c r="J153" s="7" t="s">
        <v>11</v>
      </c>
      <c r="K153" s="9">
        <v>660</v>
      </c>
      <c r="L153" s="9">
        <f>I153*K153</f>
        <v>-3300</v>
      </c>
    </row>
    <row r="154" spans="2:12" x14ac:dyDescent="0.3">
      <c r="B154" s="1"/>
      <c r="C154" s="1"/>
      <c r="D154" s="1"/>
      <c r="E154" s="1"/>
      <c r="F154" s="1"/>
      <c r="H154" s="8" t="s">
        <v>38</v>
      </c>
      <c r="I154" s="9"/>
      <c r="J154" s="7" t="s">
        <v>11</v>
      </c>
      <c r="K154" s="9"/>
      <c r="L154" s="9">
        <v>-750</v>
      </c>
    </row>
    <row r="155" spans="2:12" x14ac:dyDescent="0.3">
      <c r="B155" s="2" t="s">
        <v>286</v>
      </c>
      <c r="C155" s="1"/>
      <c r="D155" s="1"/>
      <c r="E155" s="1"/>
      <c r="F155" s="1"/>
      <c r="H155" s="5" t="s">
        <v>39</v>
      </c>
      <c r="I155" s="6"/>
      <c r="J155" s="7" t="s">
        <v>11</v>
      </c>
      <c r="K155" s="6"/>
      <c r="L155" s="6">
        <f>SUM(L149:L154)</f>
        <v>-6440.5</v>
      </c>
    </row>
    <row r="156" spans="2:12" x14ac:dyDescent="0.3">
      <c r="B156" s="2" t="s">
        <v>285</v>
      </c>
      <c r="C156" s="1"/>
      <c r="D156" s="1"/>
      <c r="E156" s="1"/>
      <c r="F156" s="1"/>
      <c r="H156" s="8" t="s">
        <v>40</v>
      </c>
      <c r="I156" s="9"/>
      <c r="J156" s="7" t="s">
        <v>11</v>
      </c>
      <c r="K156" s="9"/>
      <c r="L156" s="9">
        <f>SUM(L146,L155)</f>
        <v>202.30000000000018</v>
      </c>
    </row>
    <row r="157" spans="2:12" x14ac:dyDescent="0.3">
      <c r="B157" s="2" t="s">
        <v>284</v>
      </c>
      <c r="C157" s="1"/>
      <c r="D157" s="1"/>
      <c r="E157" s="1"/>
      <c r="F157" s="1"/>
      <c r="H157" s="1"/>
      <c r="I157" s="1"/>
      <c r="J157" s="1"/>
      <c r="K157" s="1"/>
      <c r="L157" s="1"/>
    </row>
    <row r="158" spans="2:12" x14ac:dyDescent="0.3">
      <c r="B158" s="2" t="s">
        <v>283</v>
      </c>
      <c r="C158" s="1"/>
      <c r="D158" s="1"/>
      <c r="E158" s="1"/>
      <c r="F158" s="1"/>
      <c r="H158" s="2" t="s">
        <v>282</v>
      </c>
      <c r="I158" s="1"/>
      <c r="J158" s="1"/>
      <c r="K158" s="1"/>
      <c r="L158" s="1"/>
    </row>
    <row r="159" spans="2:12" x14ac:dyDescent="0.3">
      <c r="B159" s="1"/>
      <c r="C159" s="1"/>
      <c r="D159" s="1"/>
      <c r="E159" s="1"/>
      <c r="F159" s="1"/>
      <c r="H159" s="2" t="s">
        <v>273</v>
      </c>
      <c r="I159" s="1"/>
      <c r="J159" s="1"/>
      <c r="K159" s="1"/>
      <c r="L159" s="1"/>
    </row>
    <row r="160" spans="2:12" x14ac:dyDescent="0.3">
      <c r="B160" s="2" t="s">
        <v>41</v>
      </c>
      <c r="C160" s="1"/>
      <c r="D160" s="1"/>
      <c r="E160" s="1"/>
      <c r="F160" s="1"/>
      <c r="H160" s="2" t="s">
        <v>276</v>
      </c>
      <c r="I160" s="1"/>
      <c r="J160" s="1"/>
      <c r="K160" s="1"/>
      <c r="L160" s="1"/>
    </row>
    <row r="161" spans="2:12" x14ac:dyDescent="0.3">
      <c r="B161" s="1"/>
      <c r="C161" s="1"/>
      <c r="D161" s="1"/>
      <c r="E161" s="1"/>
      <c r="F161" s="1"/>
      <c r="H161" s="2" t="s">
        <v>11</v>
      </c>
      <c r="I161" s="1"/>
      <c r="J161" s="1"/>
      <c r="K161" s="1"/>
      <c r="L161" s="1"/>
    </row>
    <row r="162" spans="2:12" x14ac:dyDescent="0.3">
      <c r="B162" s="1" t="s">
        <v>235</v>
      </c>
      <c r="C162" s="1"/>
      <c r="D162" s="1"/>
      <c r="E162" s="1"/>
      <c r="F162" s="1"/>
      <c r="H162" s="2" t="s">
        <v>275</v>
      </c>
      <c r="I162" s="1"/>
      <c r="J162" s="1"/>
      <c r="K162" s="1"/>
      <c r="L162" s="1"/>
    </row>
    <row r="163" spans="2:12" x14ac:dyDescent="0.3">
      <c r="B163" s="2" t="s">
        <v>1</v>
      </c>
      <c r="C163" s="2" t="s">
        <v>193</v>
      </c>
      <c r="D163" s="1"/>
      <c r="E163" s="1"/>
      <c r="F163" s="1"/>
      <c r="H163" s="1"/>
      <c r="I163" s="1"/>
      <c r="J163" s="1"/>
      <c r="K163" s="1"/>
      <c r="L163" s="1"/>
    </row>
    <row r="164" spans="2:12" x14ac:dyDescent="0.3">
      <c r="B164" s="2" t="s">
        <v>3</v>
      </c>
      <c r="C164" s="2" t="s">
        <v>133</v>
      </c>
      <c r="D164" s="1"/>
      <c r="E164" s="1"/>
      <c r="F164" s="1"/>
      <c r="H164" s="2" t="s">
        <v>41</v>
      </c>
      <c r="I164" s="1"/>
      <c r="J164" s="1"/>
      <c r="K164" s="1"/>
      <c r="L164" s="1"/>
    </row>
    <row r="165" spans="2:12" x14ac:dyDescent="0.3">
      <c r="B165" s="2" t="s">
        <v>4</v>
      </c>
      <c r="C165" s="2" t="s">
        <v>157</v>
      </c>
      <c r="D165" s="1"/>
      <c r="E165" s="1"/>
      <c r="F165" s="1"/>
      <c r="H165" s="1"/>
      <c r="I165" s="1"/>
      <c r="J165" s="1"/>
      <c r="K165" s="1"/>
      <c r="L165" s="1"/>
    </row>
    <row r="166" spans="2:12" x14ac:dyDescent="0.3">
      <c r="B166" s="2" t="s">
        <v>6</v>
      </c>
      <c r="C166" s="2" t="s">
        <v>361</v>
      </c>
      <c r="D166" s="1"/>
      <c r="E166" s="1"/>
      <c r="F166" s="1"/>
      <c r="H166" s="1" t="s">
        <v>235</v>
      </c>
      <c r="I166" s="1"/>
      <c r="J166" s="1"/>
      <c r="K166" s="1"/>
      <c r="L166" s="1"/>
    </row>
    <row r="167" spans="2:12" x14ac:dyDescent="0.3">
      <c r="B167" s="2" t="s">
        <v>7</v>
      </c>
      <c r="C167" s="2" t="s">
        <v>8</v>
      </c>
      <c r="D167" s="1"/>
      <c r="E167" s="1"/>
      <c r="F167" s="1"/>
      <c r="H167" s="2" t="s">
        <v>1</v>
      </c>
      <c r="I167" s="2" t="s">
        <v>193</v>
      </c>
      <c r="J167" s="1"/>
      <c r="K167" s="1"/>
      <c r="L167" s="1"/>
    </row>
    <row r="168" spans="2:12" x14ac:dyDescent="0.3">
      <c r="B168" s="1"/>
      <c r="C168" s="1"/>
      <c r="D168" s="1"/>
      <c r="E168" s="1"/>
      <c r="F168" s="1"/>
      <c r="H168" s="2" t="s">
        <v>3</v>
      </c>
      <c r="I168" s="2" t="s">
        <v>133</v>
      </c>
      <c r="J168" s="1"/>
      <c r="K168" s="1"/>
      <c r="L168" s="1"/>
    </row>
    <row r="169" spans="2:12" x14ac:dyDescent="0.3">
      <c r="B169" s="3" t="s">
        <v>9</v>
      </c>
      <c r="C169" s="4" t="s">
        <v>10</v>
      </c>
      <c r="D169" s="4" t="s">
        <v>11</v>
      </c>
      <c r="E169" s="4" t="s">
        <v>12</v>
      </c>
      <c r="F169" s="4" t="s">
        <v>13</v>
      </c>
      <c r="H169" s="2" t="s">
        <v>4</v>
      </c>
      <c r="I169" s="2" t="s">
        <v>157</v>
      </c>
      <c r="J169" s="1"/>
      <c r="K169" s="1"/>
      <c r="L169" s="1"/>
    </row>
    <row r="170" spans="2:12" x14ac:dyDescent="0.3">
      <c r="B170" s="5" t="s">
        <v>14</v>
      </c>
      <c r="C170" s="6"/>
      <c r="D170" s="7" t="s">
        <v>11</v>
      </c>
      <c r="E170" s="6"/>
      <c r="F170" s="6"/>
      <c r="H170" s="2" t="s">
        <v>6</v>
      </c>
      <c r="I170" s="2" t="s">
        <v>361</v>
      </c>
      <c r="J170" s="1"/>
      <c r="K170" s="1"/>
      <c r="L170" s="1"/>
    </row>
    <row r="171" spans="2:12" x14ac:dyDescent="0.3">
      <c r="B171" s="8" t="s">
        <v>207</v>
      </c>
      <c r="C171" s="9">
        <v>3495</v>
      </c>
      <c r="D171" s="7" t="s">
        <v>198</v>
      </c>
      <c r="E171" s="10"/>
      <c r="F171" s="9"/>
      <c r="H171" s="2" t="s">
        <v>7</v>
      </c>
      <c r="I171" s="2" t="s">
        <v>137</v>
      </c>
      <c r="J171" s="1"/>
      <c r="K171" s="1"/>
      <c r="L171" s="1"/>
    </row>
    <row r="172" spans="2:12" x14ac:dyDescent="0.3">
      <c r="B172" s="8" t="s">
        <v>206</v>
      </c>
      <c r="C172" s="9">
        <v>3320</v>
      </c>
      <c r="D172" s="7" t="s">
        <v>198</v>
      </c>
      <c r="E172" s="10">
        <f>Intro_input!$I$52</f>
        <v>1.33</v>
      </c>
      <c r="F172" s="9">
        <f>C172*E172</f>
        <v>4415.6000000000004</v>
      </c>
      <c r="H172" s="1"/>
      <c r="I172" s="1"/>
      <c r="J172" s="1"/>
      <c r="K172" s="1"/>
      <c r="L172" s="1"/>
    </row>
    <row r="173" spans="2:12" x14ac:dyDescent="0.3">
      <c r="B173" s="8" t="s">
        <v>199</v>
      </c>
      <c r="C173" s="9">
        <v>3900</v>
      </c>
      <c r="D173" s="7" t="s">
        <v>198</v>
      </c>
      <c r="E173" s="10">
        <f>Intro_input!$I$51</f>
        <v>0.92</v>
      </c>
      <c r="F173" s="9">
        <f>C173*E173</f>
        <v>3588</v>
      </c>
      <c r="H173" s="3" t="s">
        <v>9</v>
      </c>
      <c r="I173" s="4" t="s">
        <v>10</v>
      </c>
      <c r="J173" s="4" t="s">
        <v>11</v>
      </c>
      <c r="K173" s="4" t="s">
        <v>12</v>
      </c>
      <c r="L173" s="4" t="s">
        <v>13</v>
      </c>
    </row>
    <row r="174" spans="2:12" x14ac:dyDescent="0.3">
      <c r="B174" s="5" t="s">
        <v>20</v>
      </c>
      <c r="C174" s="6"/>
      <c r="D174" s="7" t="s">
        <v>11</v>
      </c>
      <c r="E174" s="6"/>
      <c r="F174" s="6">
        <f>SUM(F171:F173)</f>
        <v>8003.6</v>
      </c>
      <c r="H174" s="5" t="s">
        <v>14</v>
      </c>
      <c r="I174" s="6"/>
      <c r="J174" s="7" t="s">
        <v>11</v>
      </c>
      <c r="K174" s="6"/>
      <c r="L174" s="6"/>
    </row>
    <row r="175" spans="2:12" x14ac:dyDescent="0.3">
      <c r="B175" s="8" t="s">
        <v>11</v>
      </c>
      <c r="C175" s="9"/>
      <c r="D175" s="7" t="s">
        <v>11</v>
      </c>
      <c r="E175" s="9"/>
      <c r="F175" s="9"/>
      <c r="H175" s="8" t="s">
        <v>207</v>
      </c>
      <c r="I175" s="9">
        <v>3495</v>
      </c>
      <c r="J175" s="7" t="s">
        <v>198</v>
      </c>
      <c r="K175" s="10"/>
      <c r="L175" s="9"/>
    </row>
    <row r="176" spans="2:12" x14ac:dyDescent="0.3">
      <c r="B176" s="5" t="s">
        <v>21</v>
      </c>
      <c r="C176" s="6"/>
      <c r="D176" s="7" t="s">
        <v>11</v>
      </c>
      <c r="E176" s="6"/>
      <c r="F176" s="6"/>
      <c r="H176" s="8" t="s">
        <v>206</v>
      </c>
      <c r="I176" s="9">
        <v>3320</v>
      </c>
      <c r="J176" s="7" t="s">
        <v>198</v>
      </c>
      <c r="K176" s="10">
        <f>Intro_input!$I$52</f>
        <v>1.33</v>
      </c>
      <c r="L176" s="9">
        <f>I176*K176</f>
        <v>4415.6000000000004</v>
      </c>
    </row>
    <row r="177" spans="2:12" x14ac:dyDescent="0.3">
      <c r="B177" s="8" t="s">
        <v>239</v>
      </c>
      <c r="C177" s="9">
        <v>-9</v>
      </c>
      <c r="D177" s="7" t="s">
        <v>16</v>
      </c>
      <c r="E177" s="10">
        <v>37</v>
      </c>
      <c r="F177" s="9">
        <f>C177*E177</f>
        <v>-333</v>
      </c>
      <c r="H177" s="8" t="s">
        <v>199</v>
      </c>
      <c r="I177" s="9">
        <v>3900</v>
      </c>
      <c r="J177" s="7" t="s">
        <v>198</v>
      </c>
      <c r="K177" s="10">
        <f>Intro_input!$I$51</f>
        <v>0.92</v>
      </c>
      <c r="L177" s="9">
        <f>I177*K177</f>
        <v>3588</v>
      </c>
    </row>
    <row r="178" spans="2:12" x14ac:dyDescent="0.3">
      <c r="B178" s="8" t="s">
        <v>174</v>
      </c>
      <c r="C178" s="9">
        <v>-77</v>
      </c>
      <c r="D178" s="7" t="s">
        <v>16</v>
      </c>
      <c r="E178" s="10">
        <f>Intro_input!$I$17</f>
        <v>10</v>
      </c>
      <c r="F178" s="9">
        <f>C178*E178</f>
        <v>-770</v>
      </c>
      <c r="H178" s="5" t="s">
        <v>20</v>
      </c>
      <c r="I178" s="6"/>
      <c r="J178" s="7" t="s">
        <v>11</v>
      </c>
      <c r="K178" s="6"/>
      <c r="L178" s="6">
        <f>SUM(L175:L177)</f>
        <v>8003.6</v>
      </c>
    </row>
    <row r="179" spans="2:12" x14ac:dyDescent="0.3">
      <c r="B179" s="8" t="s">
        <v>23</v>
      </c>
      <c r="C179" s="9">
        <v>-30</v>
      </c>
      <c r="D179" s="7" t="s">
        <v>24</v>
      </c>
      <c r="E179" s="10"/>
      <c r="F179" s="9"/>
      <c r="H179" s="8" t="s">
        <v>11</v>
      </c>
      <c r="I179" s="9"/>
      <c r="J179" s="7" t="s">
        <v>11</v>
      </c>
      <c r="K179" s="9"/>
      <c r="L179" s="9"/>
    </row>
    <row r="180" spans="2:12" x14ac:dyDescent="0.3">
      <c r="B180" s="8" t="s">
        <v>185</v>
      </c>
      <c r="C180" s="9">
        <v>-202</v>
      </c>
      <c r="D180" s="7" t="s">
        <v>71</v>
      </c>
      <c r="E180" s="10">
        <v>2.6</v>
      </c>
      <c r="F180" s="9">
        <f>C180*E180</f>
        <v>-525.20000000000005</v>
      </c>
      <c r="H180" s="5" t="s">
        <v>21</v>
      </c>
      <c r="I180" s="6"/>
      <c r="J180" s="7" t="s">
        <v>11</v>
      </c>
      <c r="K180" s="6"/>
      <c r="L180" s="6"/>
    </row>
    <row r="181" spans="2:12" x14ac:dyDescent="0.3">
      <c r="B181" s="5" t="s">
        <v>25</v>
      </c>
      <c r="C181" s="6"/>
      <c r="D181" s="7" t="s">
        <v>11</v>
      </c>
      <c r="E181" s="6"/>
      <c r="F181" s="6">
        <f>SUM(F176:F180)</f>
        <v>-1628.2</v>
      </c>
      <c r="H181" s="8" t="s">
        <v>239</v>
      </c>
      <c r="I181" s="9">
        <v>-9</v>
      </c>
      <c r="J181" s="7" t="s">
        <v>16</v>
      </c>
      <c r="K181" s="10">
        <v>37</v>
      </c>
      <c r="L181" s="9">
        <f>I181*K181</f>
        <v>-333</v>
      </c>
    </row>
    <row r="182" spans="2:12" x14ac:dyDescent="0.3">
      <c r="B182" s="5" t="s">
        <v>26</v>
      </c>
      <c r="C182" s="6"/>
      <c r="D182" s="7" t="s">
        <v>11</v>
      </c>
      <c r="E182" s="6"/>
      <c r="F182" s="6">
        <f>SUM(F174,F181)</f>
        <v>6375.4000000000005</v>
      </c>
      <c r="H182" s="8" t="s">
        <v>174</v>
      </c>
      <c r="I182" s="9">
        <v>-181</v>
      </c>
      <c r="J182" s="7" t="s">
        <v>16</v>
      </c>
      <c r="K182" s="10">
        <f>Intro_input!$I$17</f>
        <v>10</v>
      </c>
      <c r="L182" s="9">
        <f>I182*K182</f>
        <v>-1810</v>
      </c>
    </row>
    <row r="183" spans="2:12" x14ac:dyDescent="0.3">
      <c r="B183" s="8" t="s">
        <v>11</v>
      </c>
      <c r="C183" s="9"/>
      <c r="D183" s="7" t="s">
        <v>11</v>
      </c>
      <c r="E183" s="9"/>
      <c r="F183" s="9"/>
      <c r="H183" s="8" t="s">
        <v>168</v>
      </c>
      <c r="I183" s="9">
        <v>-38</v>
      </c>
      <c r="J183" s="7" t="s">
        <v>16</v>
      </c>
      <c r="K183" s="10">
        <f>Intro_input!$I$18</f>
        <v>16</v>
      </c>
      <c r="L183" s="9">
        <f>I183*K183</f>
        <v>-608</v>
      </c>
    </row>
    <row r="184" spans="2:12" x14ac:dyDescent="0.3">
      <c r="B184" s="5" t="s">
        <v>27</v>
      </c>
      <c r="C184" s="6"/>
      <c r="D184" s="7" t="s">
        <v>11</v>
      </c>
      <c r="E184" s="6"/>
      <c r="F184" s="6"/>
      <c r="H184" s="8" t="s">
        <v>167</v>
      </c>
      <c r="I184" s="9">
        <v>-257</v>
      </c>
      <c r="J184" s="7" t="s">
        <v>16</v>
      </c>
      <c r="K184" s="10">
        <f>Intro_input!$I$19</f>
        <v>9</v>
      </c>
      <c r="L184" s="9">
        <f>I184*K184</f>
        <v>-2313</v>
      </c>
    </row>
    <row r="185" spans="2:12" x14ac:dyDescent="0.3">
      <c r="B185" s="8" t="s">
        <v>30</v>
      </c>
      <c r="C185" s="9">
        <v>-30</v>
      </c>
      <c r="D185" s="7" t="s">
        <v>11</v>
      </c>
      <c r="E185" s="9">
        <v>25</v>
      </c>
      <c r="F185" s="9">
        <f t="shared" ref="F185:F191" si="6">C185*E185</f>
        <v>-750</v>
      </c>
      <c r="H185" s="8" t="s">
        <v>185</v>
      </c>
      <c r="I185" s="9">
        <v>-202</v>
      </c>
      <c r="J185" s="7" t="s">
        <v>71</v>
      </c>
      <c r="K185" s="10">
        <v>2.6</v>
      </c>
      <c r="L185" s="9">
        <f>I185*K185</f>
        <v>-525.20000000000005</v>
      </c>
    </row>
    <row r="186" spans="2:12" x14ac:dyDescent="0.3">
      <c r="B186" s="8" t="s">
        <v>163</v>
      </c>
      <c r="C186" s="9">
        <v>-2</v>
      </c>
      <c r="D186" s="7" t="s">
        <v>11</v>
      </c>
      <c r="E186" s="9">
        <v>100</v>
      </c>
      <c r="F186" s="9">
        <f t="shared" si="6"/>
        <v>-200</v>
      </c>
      <c r="H186" s="5" t="s">
        <v>25</v>
      </c>
      <c r="I186" s="6"/>
      <c r="J186" s="7" t="s">
        <v>11</v>
      </c>
      <c r="K186" s="6"/>
      <c r="L186" s="6">
        <f>SUM(L180:L185)</f>
        <v>-5589.2</v>
      </c>
    </row>
    <row r="187" spans="2:12" x14ac:dyDescent="0.3">
      <c r="B187" s="8" t="s">
        <v>73</v>
      </c>
      <c r="C187" s="12">
        <v>-0.5</v>
      </c>
      <c r="D187" s="7" t="s">
        <v>11</v>
      </c>
      <c r="E187" s="9">
        <v>350</v>
      </c>
      <c r="F187" s="9">
        <f t="shared" si="6"/>
        <v>-175</v>
      </c>
      <c r="H187" s="5" t="s">
        <v>26</v>
      </c>
      <c r="I187" s="6"/>
      <c r="J187" s="7" t="s">
        <v>11</v>
      </c>
      <c r="K187" s="6"/>
      <c r="L187" s="6">
        <f>SUM(L178,L186)</f>
        <v>2414.4000000000005</v>
      </c>
    </row>
    <row r="188" spans="2:12" x14ac:dyDescent="0.3">
      <c r="B188" s="8" t="s">
        <v>93</v>
      </c>
      <c r="C188" s="9">
        <v>-1</v>
      </c>
      <c r="D188" s="7" t="s">
        <v>11</v>
      </c>
      <c r="E188" s="9">
        <v>225</v>
      </c>
      <c r="F188" s="9">
        <f t="shared" si="6"/>
        <v>-225</v>
      </c>
      <c r="H188" s="8" t="s">
        <v>11</v>
      </c>
      <c r="I188" s="9"/>
      <c r="J188" s="7" t="s">
        <v>11</v>
      </c>
      <c r="K188" s="9"/>
      <c r="L188" s="9"/>
    </row>
    <row r="189" spans="2:12" x14ac:dyDescent="0.3">
      <c r="B189" s="8" t="s">
        <v>238</v>
      </c>
      <c r="C189" s="9">
        <v>-1</v>
      </c>
      <c r="D189" s="7" t="s">
        <v>11</v>
      </c>
      <c r="E189" s="9">
        <v>170</v>
      </c>
      <c r="F189" s="9">
        <f t="shared" si="6"/>
        <v>-170</v>
      </c>
      <c r="H189" s="5" t="s">
        <v>27</v>
      </c>
      <c r="I189" s="6"/>
      <c r="J189" s="7" t="s">
        <v>11</v>
      </c>
      <c r="K189" s="6"/>
      <c r="L189" s="6"/>
    </row>
    <row r="190" spans="2:12" x14ac:dyDescent="0.3">
      <c r="B190" s="8" t="s">
        <v>237</v>
      </c>
      <c r="C190" s="9">
        <v>-1</v>
      </c>
      <c r="D190" s="7" t="s">
        <v>11</v>
      </c>
      <c r="E190" s="9">
        <v>505</v>
      </c>
      <c r="F190" s="9">
        <f t="shared" si="6"/>
        <v>-505</v>
      </c>
      <c r="H190" s="8" t="s">
        <v>163</v>
      </c>
      <c r="I190" s="9">
        <v>-3</v>
      </c>
      <c r="J190" s="7" t="s">
        <v>11</v>
      </c>
      <c r="K190" s="9">
        <v>100</v>
      </c>
      <c r="L190" s="9">
        <f t="shared" ref="L190:L195" si="7">I190*K190</f>
        <v>-300</v>
      </c>
    </row>
    <row r="191" spans="2:12" x14ac:dyDescent="0.3">
      <c r="B191" s="8" t="s">
        <v>196</v>
      </c>
      <c r="C191" s="9">
        <v>-1</v>
      </c>
      <c r="D191" s="7" t="s">
        <v>11</v>
      </c>
      <c r="E191" s="9">
        <v>500</v>
      </c>
      <c r="F191" s="9">
        <f t="shared" si="6"/>
        <v>-500</v>
      </c>
      <c r="H191" s="8" t="s">
        <v>73</v>
      </c>
      <c r="I191" s="12">
        <v>-0.5</v>
      </c>
      <c r="J191" s="7" t="s">
        <v>11</v>
      </c>
      <c r="K191" s="9">
        <v>350</v>
      </c>
      <c r="L191" s="9">
        <f t="shared" si="7"/>
        <v>-175</v>
      </c>
    </row>
    <row r="192" spans="2:12" x14ac:dyDescent="0.3">
      <c r="B192" s="8" t="s">
        <v>38</v>
      </c>
      <c r="C192" s="9"/>
      <c r="D192" s="7" t="s">
        <v>11</v>
      </c>
      <c r="E192" s="9"/>
      <c r="F192" s="9">
        <v>-750</v>
      </c>
      <c r="H192" s="8" t="s">
        <v>93</v>
      </c>
      <c r="I192" s="9">
        <v>-1</v>
      </c>
      <c r="J192" s="7" t="s">
        <v>11</v>
      </c>
      <c r="K192" s="9">
        <v>225</v>
      </c>
      <c r="L192" s="9">
        <f t="shared" si="7"/>
        <v>-225</v>
      </c>
    </row>
    <row r="193" spans="2:12" x14ac:dyDescent="0.3">
      <c r="B193" s="5" t="s">
        <v>39</v>
      </c>
      <c r="C193" s="6"/>
      <c r="D193" s="7" t="s">
        <v>11</v>
      </c>
      <c r="E193" s="6"/>
      <c r="F193" s="6">
        <f>SUM(F185:F192)</f>
        <v>-3275</v>
      </c>
      <c r="H193" s="8" t="s">
        <v>238</v>
      </c>
      <c r="I193" s="9">
        <v>-1</v>
      </c>
      <c r="J193" s="7" t="s">
        <v>11</v>
      </c>
      <c r="K193" s="9">
        <v>170</v>
      </c>
      <c r="L193" s="9">
        <f t="shared" si="7"/>
        <v>-170</v>
      </c>
    </row>
    <row r="194" spans="2:12" x14ac:dyDescent="0.3">
      <c r="B194" s="8" t="s">
        <v>40</v>
      </c>
      <c r="C194" s="9"/>
      <c r="D194" s="7" t="s">
        <v>11</v>
      </c>
      <c r="E194" s="9"/>
      <c r="F194" s="9">
        <f>SUM(F182,F193)</f>
        <v>3100.4000000000005</v>
      </c>
      <c r="H194" s="8" t="s">
        <v>237</v>
      </c>
      <c r="I194" s="9">
        <v>-1</v>
      </c>
      <c r="J194" s="7" t="s">
        <v>11</v>
      </c>
      <c r="K194" s="9">
        <v>505</v>
      </c>
      <c r="L194" s="9">
        <f t="shared" si="7"/>
        <v>-505</v>
      </c>
    </row>
    <row r="195" spans="2:12" x14ac:dyDescent="0.3">
      <c r="B195" s="1"/>
      <c r="C195" s="1"/>
      <c r="D195" s="1"/>
      <c r="E195" s="1"/>
      <c r="F195" s="1"/>
      <c r="H195" s="8" t="s">
        <v>196</v>
      </c>
      <c r="I195" s="9">
        <v>-1</v>
      </c>
      <c r="J195" s="7" t="s">
        <v>11</v>
      </c>
      <c r="K195" s="9">
        <v>500</v>
      </c>
      <c r="L195" s="9">
        <f t="shared" si="7"/>
        <v>-500</v>
      </c>
    </row>
    <row r="196" spans="2:12" x14ac:dyDescent="0.3">
      <c r="B196" s="2" t="s">
        <v>281</v>
      </c>
      <c r="C196" s="1"/>
      <c r="D196" s="1"/>
      <c r="E196" s="1"/>
      <c r="F196" s="1"/>
      <c r="H196" s="8" t="s">
        <v>38</v>
      </c>
      <c r="I196" s="9"/>
      <c r="J196" s="7" t="s">
        <v>11</v>
      </c>
      <c r="K196" s="9"/>
      <c r="L196" s="9">
        <v>-750</v>
      </c>
    </row>
    <row r="197" spans="2:12" x14ac:dyDescent="0.3">
      <c r="B197" s="2" t="s">
        <v>273</v>
      </c>
      <c r="C197" s="1"/>
      <c r="D197" s="1"/>
      <c r="E197" s="1"/>
      <c r="F197" s="1"/>
      <c r="H197" s="5" t="s">
        <v>39</v>
      </c>
      <c r="I197" s="6"/>
      <c r="J197" s="7" t="s">
        <v>11</v>
      </c>
      <c r="K197" s="6"/>
      <c r="L197" s="6">
        <f>SUM(L190:L196)</f>
        <v>-2625</v>
      </c>
    </row>
    <row r="198" spans="2:12" x14ac:dyDescent="0.3">
      <c r="B198" s="2" t="s">
        <v>276</v>
      </c>
      <c r="C198" s="1"/>
      <c r="D198" s="1"/>
      <c r="E198" s="1"/>
      <c r="F198" s="1"/>
      <c r="H198" s="8" t="s">
        <v>40</v>
      </c>
      <c r="I198" s="9"/>
      <c r="J198" s="7" t="s">
        <v>11</v>
      </c>
      <c r="K198" s="9"/>
      <c r="L198" s="9">
        <f>SUM(L187,L197)</f>
        <v>-210.59999999999945</v>
      </c>
    </row>
    <row r="199" spans="2:12" x14ac:dyDescent="0.3">
      <c r="B199" s="1"/>
      <c r="C199" s="1"/>
      <c r="D199" s="1"/>
      <c r="E199" s="1"/>
      <c r="F199" s="1"/>
      <c r="H199" s="1"/>
      <c r="I199" s="1"/>
      <c r="J199" s="1"/>
      <c r="K199" s="1"/>
      <c r="L199" s="1"/>
    </row>
    <row r="200" spans="2:12" x14ac:dyDescent="0.3">
      <c r="B200" s="2" t="s">
        <v>41</v>
      </c>
      <c r="C200" s="1"/>
      <c r="D200" s="1"/>
      <c r="E200" s="1"/>
      <c r="F200" s="1"/>
      <c r="H200" s="2" t="s">
        <v>281</v>
      </c>
      <c r="I200" s="1"/>
      <c r="J200" s="1"/>
      <c r="K200" s="1"/>
      <c r="L200" s="1"/>
    </row>
    <row r="201" spans="2:12" x14ac:dyDescent="0.3">
      <c r="B201" s="1"/>
      <c r="C201" s="1"/>
      <c r="D201" s="1"/>
      <c r="E201" s="1"/>
      <c r="F201" s="1"/>
      <c r="H201" s="2" t="s">
        <v>273</v>
      </c>
      <c r="I201" s="1"/>
      <c r="J201" s="1"/>
      <c r="K201" s="1"/>
      <c r="L201" s="1"/>
    </row>
    <row r="202" spans="2:12" x14ac:dyDescent="0.3">
      <c r="B202" s="1" t="s">
        <v>234</v>
      </c>
      <c r="C202" s="1"/>
      <c r="D202" s="1"/>
      <c r="E202" s="1"/>
      <c r="F202" s="1"/>
      <c r="H202" s="2" t="s">
        <v>276</v>
      </c>
      <c r="I202" s="1"/>
      <c r="J202" s="1"/>
      <c r="K202" s="1"/>
      <c r="L202" s="1"/>
    </row>
    <row r="203" spans="2:12" x14ac:dyDescent="0.3">
      <c r="B203" s="2" t="s">
        <v>1</v>
      </c>
      <c r="C203" s="2" t="s">
        <v>193</v>
      </c>
      <c r="D203" s="1"/>
      <c r="E203" s="1"/>
      <c r="F203" s="1"/>
      <c r="H203" s="2" t="s">
        <v>11</v>
      </c>
      <c r="I203" s="1"/>
      <c r="J203" s="1"/>
      <c r="K203" s="1"/>
      <c r="L203" s="1"/>
    </row>
    <row r="204" spans="2:12" x14ac:dyDescent="0.3">
      <c r="B204" s="2" t="s">
        <v>3</v>
      </c>
      <c r="C204" s="2" t="s">
        <v>133</v>
      </c>
      <c r="D204" s="1"/>
      <c r="E204" s="1"/>
      <c r="F204" s="1"/>
      <c r="H204" s="2" t="s">
        <v>275</v>
      </c>
      <c r="I204" s="1"/>
      <c r="J204" s="1"/>
      <c r="K204" s="1"/>
      <c r="L204" s="1"/>
    </row>
    <row r="205" spans="2:12" x14ac:dyDescent="0.3">
      <c r="B205" s="2" t="s">
        <v>4</v>
      </c>
      <c r="C205" s="2" t="s">
        <v>157</v>
      </c>
      <c r="D205" s="1"/>
      <c r="E205" s="1"/>
      <c r="F205" s="1"/>
      <c r="H205" s="1"/>
      <c r="I205" s="1"/>
      <c r="J205" s="1"/>
      <c r="K205" s="1"/>
      <c r="L205" s="1"/>
    </row>
    <row r="206" spans="2:12" x14ac:dyDescent="0.3">
      <c r="B206" s="2" t="s">
        <v>6</v>
      </c>
      <c r="C206" s="2" t="s">
        <v>361</v>
      </c>
      <c r="D206" s="1"/>
      <c r="E206" s="1"/>
      <c r="F206" s="1"/>
      <c r="H206" s="2" t="s">
        <v>280</v>
      </c>
      <c r="I206" s="1"/>
      <c r="J206" s="1"/>
      <c r="K206" s="1"/>
      <c r="L206" s="1"/>
    </row>
    <row r="207" spans="2:12" x14ac:dyDescent="0.3">
      <c r="B207" s="2" t="s">
        <v>7</v>
      </c>
      <c r="C207" s="2" t="s">
        <v>8</v>
      </c>
      <c r="D207" s="1"/>
      <c r="E207" s="1"/>
      <c r="F207" s="1"/>
      <c r="H207" s="1"/>
      <c r="I207" s="1"/>
      <c r="J207" s="1"/>
      <c r="K207" s="1"/>
      <c r="L207" s="1"/>
    </row>
    <row r="208" spans="2:12" x14ac:dyDescent="0.3">
      <c r="B208" s="1"/>
      <c r="C208" s="1"/>
      <c r="D208" s="1"/>
      <c r="E208" s="1"/>
      <c r="F208" s="1"/>
      <c r="H208" s="1" t="s">
        <v>234</v>
      </c>
      <c r="I208" s="1"/>
      <c r="J208" s="1"/>
      <c r="K208" s="1"/>
      <c r="L208" s="1"/>
    </row>
    <row r="209" spans="2:12" x14ac:dyDescent="0.3">
      <c r="B209" s="3" t="s">
        <v>9</v>
      </c>
      <c r="C209" s="4" t="s">
        <v>10</v>
      </c>
      <c r="D209" s="4" t="s">
        <v>11</v>
      </c>
      <c r="E209" s="4" t="s">
        <v>12</v>
      </c>
      <c r="F209" s="4" t="s">
        <v>13</v>
      </c>
      <c r="H209" s="2" t="s">
        <v>1</v>
      </c>
      <c r="I209" s="2" t="s">
        <v>193</v>
      </c>
      <c r="J209" s="1"/>
      <c r="K209" s="1"/>
      <c r="L209" s="1"/>
    </row>
    <row r="210" spans="2:12" x14ac:dyDescent="0.3">
      <c r="B210" s="5" t="s">
        <v>14</v>
      </c>
      <c r="C210" s="6"/>
      <c r="D210" s="7" t="s">
        <v>11</v>
      </c>
      <c r="E210" s="6"/>
      <c r="F210" s="6"/>
      <c r="H210" s="2" t="s">
        <v>3</v>
      </c>
      <c r="I210" s="2" t="s">
        <v>133</v>
      </c>
      <c r="J210" s="1"/>
      <c r="K210" s="1"/>
      <c r="L210" s="1"/>
    </row>
    <row r="211" spans="2:12" x14ac:dyDescent="0.3">
      <c r="B211" s="8" t="s">
        <v>207</v>
      </c>
      <c r="C211" s="9">
        <v>9107</v>
      </c>
      <c r="D211" s="7" t="s">
        <v>198</v>
      </c>
      <c r="E211" s="10"/>
      <c r="F211" s="9"/>
      <c r="H211" s="2" t="s">
        <v>4</v>
      </c>
      <c r="I211" s="2" t="s">
        <v>157</v>
      </c>
      <c r="J211" s="1"/>
      <c r="K211" s="1"/>
      <c r="L211" s="1"/>
    </row>
    <row r="212" spans="2:12" x14ac:dyDescent="0.3">
      <c r="B212" s="8" t="s">
        <v>206</v>
      </c>
      <c r="C212" s="9">
        <v>9007</v>
      </c>
      <c r="D212" s="7" t="s">
        <v>198</v>
      </c>
      <c r="E212" s="10">
        <f>Intro_input!$I$52</f>
        <v>1.33</v>
      </c>
      <c r="F212" s="9">
        <f>C212*E212</f>
        <v>11979.310000000001</v>
      </c>
      <c r="H212" s="2" t="s">
        <v>6</v>
      </c>
      <c r="I212" s="2" t="s">
        <v>361</v>
      </c>
      <c r="J212" s="1"/>
      <c r="K212" s="1"/>
      <c r="L212" s="1"/>
    </row>
    <row r="213" spans="2:12" x14ac:dyDescent="0.3">
      <c r="B213" s="5" t="s">
        <v>20</v>
      </c>
      <c r="C213" s="6"/>
      <c r="D213" s="7" t="s">
        <v>11</v>
      </c>
      <c r="E213" s="6"/>
      <c r="F213" s="6">
        <f>SUM(F211:F212)</f>
        <v>11979.310000000001</v>
      </c>
      <c r="H213" s="2" t="s">
        <v>7</v>
      </c>
      <c r="I213" s="2" t="s">
        <v>137</v>
      </c>
      <c r="J213" s="1"/>
      <c r="K213" s="1"/>
      <c r="L213" s="1"/>
    </row>
    <row r="214" spans="2:12" x14ac:dyDescent="0.3">
      <c r="B214" s="8" t="s">
        <v>11</v>
      </c>
      <c r="C214" s="9"/>
      <c r="D214" s="7" t="s">
        <v>11</v>
      </c>
      <c r="E214" s="9"/>
      <c r="F214" s="9"/>
      <c r="H214" s="1"/>
      <c r="I214" s="1"/>
      <c r="J214" s="1"/>
      <c r="K214" s="1"/>
      <c r="L214" s="1"/>
    </row>
    <row r="215" spans="2:12" x14ac:dyDescent="0.3">
      <c r="B215" s="5" t="s">
        <v>21</v>
      </c>
      <c r="C215" s="6"/>
      <c r="D215" s="7" t="s">
        <v>11</v>
      </c>
      <c r="E215" s="6"/>
      <c r="F215" s="6"/>
      <c r="H215" s="3" t="s">
        <v>9</v>
      </c>
      <c r="I215" s="4" t="s">
        <v>10</v>
      </c>
      <c r="J215" s="4" t="s">
        <v>11</v>
      </c>
      <c r="K215" s="4" t="s">
        <v>12</v>
      </c>
      <c r="L215" s="4" t="s">
        <v>13</v>
      </c>
    </row>
    <row r="216" spans="2:12" x14ac:dyDescent="0.3">
      <c r="B216" s="8" t="s">
        <v>239</v>
      </c>
      <c r="C216" s="9">
        <v>-9</v>
      </c>
      <c r="D216" s="7" t="s">
        <v>16</v>
      </c>
      <c r="E216" s="10">
        <v>37</v>
      </c>
      <c r="F216" s="9">
        <f>C216*E216</f>
        <v>-333</v>
      </c>
      <c r="H216" s="5" t="s">
        <v>14</v>
      </c>
      <c r="I216" s="6"/>
      <c r="J216" s="7" t="s">
        <v>11</v>
      </c>
      <c r="K216" s="6"/>
      <c r="L216" s="6"/>
    </row>
    <row r="217" spans="2:12" x14ac:dyDescent="0.3">
      <c r="B217" s="8" t="s">
        <v>174</v>
      </c>
      <c r="C217" s="9">
        <v>-134</v>
      </c>
      <c r="D217" s="7" t="s">
        <v>16</v>
      </c>
      <c r="E217" s="10">
        <f>Intro_input!$I$17</f>
        <v>10</v>
      </c>
      <c r="F217" s="9">
        <f>C217*E217</f>
        <v>-1340</v>
      </c>
      <c r="H217" s="8" t="s">
        <v>207</v>
      </c>
      <c r="I217" s="9">
        <v>9107</v>
      </c>
      <c r="J217" s="7" t="s">
        <v>198</v>
      </c>
      <c r="K217" s="10"/>
      <c r="L217" s="9"/>
    </row>
    <row r="218" spans="2:12" x14ac:dyDescent="0.3">
      <c r="B218" s="8" t="s">
        <v>23</v>
      </c>
      <c r="C218" s="9">
        <v>-30</v>
      </c>
      <c r="D218" s="7" t="s">
        <v>24</v>
      </c>
      <c r="E218" s="10"/>
      <c r="F218" s="9"/>
      <c r="H218" s="8" t="s">
        <v>206</v>
      </c>
      <c r="I218" s="9">
        <v>9007</v>
      </c>
      <c r="J218" s="7" t="s">
        <v>198</v>
      </c>
      <c r="K218" s="10">
        <f>Intro_input!$I$52</f>
        <v>1.33</v>
      </c>
      <c r="L218" s="9">
        <f>I218*K218</f>
        <v>11979.310000000001</v>
      </c>
    </row>
    <row r="219" spans="2:12" x14ac:dyDescent="0.3">
      <c r="B219" s="8" t="s">
        <v>185</v>
      </c>
      <c r="C219" s="9">
        <v>-43</v>
      </c>
      <c r="D219" s="7" t="s">
        <v>71</v>
      </c>
      <c r="E219" s="10">
        <v>2.6</v>
      </c>
      <c r="F219" s="9">
        <f>C219*E219</f>
        <v>-111.8</v>
      </c>
      <c r="H219" s="5" t="s">
        <v>20</v>
      </c>
      <c r="I219" s="6"/>
      <c r="J219" s="7" t="s">
        <v>11</v>
      </c>
      <c r="K219" s="6"/>
      <c r="L219" s="6">
        <f>SUM(L217:L218)</f>
        <v>11979.310000000001</v>
      </c>
    </row>
    <row r="220" spans="2:12" x14ac:dyDescent="0.3">
      <c r="B220" s="5" t="s">
        <v>25</v>
      </c>
      <c r="C220" s="6"/>
      <c r="D220" s="7" t="s">
        <v>11</v>
      </c>
      <c r="E220" s="6"/>
      <c r="F220" s="6">
        <f>SUM(F215:F219)</f>
        <v>-1784.8</v>
      </c>
      <c r="H220" s="8" t="s">
        <v>11</v>
      </c>
      <c r="I220" s="9"/>
      <c r="J220" s="7" t="s">
        <v>11</v>
      </c>
      <c r="K220" s="9"/>
      <c r="L220" s="9"/>
    </row>
    <row r="221" spans="2:12" x14ac:dyDescent="0.3">
      <c r="B221" s="5" t="s">
        <v>26</v>
      </c>
      <c r="C221" s="6"/>
      <c r="D221" s="7" t="s">
        <v>11</v>
      </c>
      <c r="E221" s="6"/>
      <c r="F221" s="6">
        <f>SUM(F213,F220)</f>
        <v>10194.510000000002</v>
      </c>
      <c r="H221" s="5" t="s">
        <v>21</v>
      </c>
      <c r="I221" s="6"/>
      <c r="J221" s="7" t="s">
        <v>11</v>
      </c>
      <c r="K221" s="6"/>
      <c r="L221" s="6"/>
    </row>
    <row r="222" spans="2:12" x14ac:dyDescent="0.3">
      <c r="B222" s="8" t="s">
        <v>11</v>
      </c>
      <c r="C222" s="9"/>
      <c r="D222" s="7" t="s">
        <v>11</v>
      </c>
      <c r="E222" s="9"/>
      <c r="F222" s="9"/>
      <c r="H222" s="8" t="s">
        <v>239</v>
      </c>
      <c r="I222" s="9">
        <v>-9</v>
      </c>
      <c r="J222" s="7" t="s">
        <v>16</v>
      </c>
      <c r="K222" s="10">
        <v>37</v>
      </c>
      <c r="L222" s="9">
        <f>I222*K222</f>
        <v>-333</v>
      </c>
    </row>
    <row r="223" spans="2:12" x14ac:dyDescent="0.3">
      <c r="B223" s="5" t="s">
        <v>27</v>
      </c>
      <c r="C223" s="6"/>
      <c r="D223" s="7" t="s">
        <v>11</v>
      </c>
      <c r="E223" s="6"/>
      <c r="F223" s="6"/>
      <c r="H223" s="8" t="s">
        <v>174</v>
      </c>
      <c r="I223" s="9">
        <v>-238</v>
      </c>
      <c r="J223" s="7" t="s">
        <v>16</v>
      </c>
      <c r="K223" s="10">
        <f>Intro_input!$I$17</f>
        <v>10</v>
      </c>
      <c r="L223" s="9">
        <f>I223*K223</f>
        <v>-2380</v>
      </c>
    </row>
    <row r="224" spans="2:12" x14ac:dyDescent="0.3">
      <c r="B224" s="8" t="s">
        <v>30</v>
      </c>
      <c r="C224" s="9">
        <v>-30</v>
      </c>
      <c r="D224" s="7" t="s">
        <v>11</v>
      </c>
      <c r="E224" s="9">
        <v>25</v>
      </c>
      <c r="F224" s="9">
        <f t="shared" ref="F224:F230" si="8">C224*E224</f>
        <v>-750</v>
      </c>
      <c r="H224" s="8" t="s">
        <v>168</v>
      </c>
      <c r="I224" s="9">
        <v>-18</v>
      </c>
      <c r="J224" s="7" t="s">
        <v>16</v>
      </c>
      <c r="K224" s="10">
        <f>Intro_input!$I$18</f>
        <v>16</v>
      </c>
      <c r="L224" s="9">
        <f>I224*K224</f>
        <v>-288</v>
      </c>
    </row>
    <row r="225" spans="2:12" x14ac:dyDescent="0.3">
      <c r="B225" s="8" t="s">
        <v>163</v>
      </c>
      <c r="C225" s="9">
        <v>-2</v>
      </c>
      <c r="D225" s="7" t="s">
        <v>11</v>
      </c>
      <c r="E225" s="9">
        <v>100</v>
      </c>
      <c r="F225" s="9">
        <f t="shared" si="8"/>
        <v>-200</v>
      </c>
      <c r="H225" s="8" t="s">
        <v>167</v>
      </c>
      <c r="I225" s="9">
        <v>-257</v>
      </c>
      <c r="J225" s="7" t="s">
        <v>16</v>
      </c>
      <c r="K225" s="10">
        <f>Intro_input!$I$19</f>
        <v>9</v>
      </c>
      <c r="L225" s="9">
        <f>I225*K225</f>
        <v>-2313</v>
      </c>
    </row>
    <row r="226" spans="2:12" x14ac:dyDescent="0.3">
      <c r="B226" s="8" t="s">
        <v>73</v>
      </c>
      <c r="C226" s="12">
        <v>-0.33</v>
      </c>
      <c r="D226" s="7" t="s">
        <v>11</v>
      </c>
      <c r="E226" s="9">
        <v>350</v>
      </c>
      <c r="F226" s="9">
        <f t="shared" si="8"/>
        <v>-115.5</v>
      </c>
      <c r="H226" s="8" t="s">
        <v>185</v>
      </c>
      <c r="I226" s="9">
        <v>-43</v>
      </c>
      <c r="J226" s="7" t="s">
        <v>71</v>
      </c>
      <c r="K226" s="10">
        <v>2.6</v>
      </c>
      <c r="L226" s="9">
        <f>I226*K226</f>
        <v>-111.8</v>
      </c>
    </row>
    <row r="227" spans="2:12" x14ac:dyDescent="0.3">
      <c r="B227" s="8" t="s">
        <v>93</v>
      </c>
      <c r="C227" s="12">
        <v>-0.5</v>
      </c>
      <c r="D227" s="7" t="s">
        <v>11</v>
      </c>
      <c r="E227" s="9">
        <v>225</v>
      </c>
      <c r="F227" s="9">
        <f t="shared" si="8"/>
        <v>-112.5</v>
      </c>
      <c r="H227" s="5" t="s">
        <v>25</v>
      </c>
      <c r="I227" s="6"/>
      <c r="J227" s="7" t="s">
        <v>11</v>
      </c>
      <c r="K227" s="6"/>
      <c r="L227" s="6">
        <f>SUM(L221:L226)</f>
        <v>-5425.8</v>
      </c>
    </row>
    <row r="228" spans="2:12" x14ac:dyDescent="0.3">
      <c r="B228" s="8" t="s">
        <v>238</v>
      </c>
      <c r="C228" s="12">
        <v>-0.5</v>
      </c>
      <c r="D228" s="7" t="s">
        <v>11</v>
      </c>
      <c r="E228" s="9">
        <v>170</v>
      </c>
      <c r="F228" s="9">
        <f t="shared" si="8"/>
        <v>-85</v>
      </c>
      <c r="H228" s="5" t="s">
        <v>26</v>
      </c>
      <c r="I228" s="6"/>
      <c r="J228" s="7" t="s">
        <v>11</v>
      </c>
      <c r="K228" s="6"/>
      <c r="L228" s="6">
        <f>SUM(L219,L227)</f>
        <v>6553.5100000000011</v>
      </c>
    </row>
    <row r="229" spans="2:12" x14ac:dyDescent="0.3">
      <c r="B229" s="8" t="s">
        <v>237</v>
      </c>
      <c r="C229" s="12">
        <v>-0.5</v>
      </c>
      <c r="D229" s="7" t="s">
        <v>11</v>
      </c>
      <c r="E229" s="9">
        <v>753</v>
      </c>
      <c r="F229" s="9">
        <f t="shared" si="8"/>
        <v>-376.5</v>
      </c>
      <c r="H229" s="8" t="s">
        <v>11</v>
      </c>
      <c r="I229" s="9"/>
      <c r="J229" s="7" t="s">
        <v>11</v>
      </c>
      <c r="K229" s="9"/>
      <c r="L229" s="9"/>
    </row>
    <row r="230" spans="2:12" x14ac:dyDescent="0.3">
      <c r="B230" s="8" t="s">
        <v>279</v>
      </c>
      <c r="C230" s="9">
        <v>-5</v>
      </c>
      <c r="D230" s="7" t="s">
        <v>11</v>
      </c>
      <c r="E230" s="9">
        <v>618</v>
      </c>
      <c r="F230" s="9">
        <f t="shared" si="8"/>
        <v>-3090</v>
      </c>
      <c r="H230" s="5" t="s">
        <v>27</v>
      </c>
      <c r="I230" s="6"/>
      <c r="J230" s="7" t="s">
        <v>11</v>
      </c>
      <c r="K230" s="6"/>
      <c r="L230" s="6"/>
    </row>
    <row r="231" spans="2:12" x14ac:dyDescent="0.3">
      <c r="B231" s="8" t="s">
        <v>38</v>
      </c>
      <c r="C231" s="9"/>
      <c r="D231" s="7" t="s">
        <v>11</v>
      </c>
      <c r="E231" s="9"/>
      <c r="F231" s="9">
        <v>-750</v>
      </c>
      <c r="H231" s="8" t="s">
        <v>163</v>
      </c>
      <c r="I231" s="9">
        <v>-3</v>
      </c>
      <c r="J231" s="7" t="s">
        <v>11</v>
      </c>
      <c r="K231" s="9">
        <v>100</v>
      </c>
      <c r="L231" s="9">
        <f t="shared" ref="L231:L236" si="9">I231*K231</f>
        <v>-300</v>
      </c>
    </row>
    <row r="232" spans="2:12" x14ac:dyDescent="0.3">
      <c r="B232" s="5" t="s">
        <v>39</v>
      </c>
      <c r="C232" s="6"/>
      <c r="D232" s="7" t="s">
        <v>11</v>
      </c>
      <c r="E232" s="6"/>
      <c r="F232" s="6">
        <f>SUM(F224:F231)</f>
        <v>-5479.5</v>
      </c>
      <c r="H232" s="8" t="s">
        <v>73</v>
      </c>
      <c r="I232" s="12">
        <v>-0.33</v>
      </c>
      <c r="J232" s="7" t="s">
        <v>11</v>
      </c>
      <c r="K232" s="9">
        <v>350</v>
      </c>
      <c r="L232" s="9">
        <f t="shared" si="9"/>
        <v>-115.5</v>
      </c>
    </row>
    <row r="233" spans="2:12" x14ac:dyDescent="0.3">
      <c r="B233" s="8" t="s">
        <v>40</v>
      </c>
      <c r="C233" s="9"/>
      <c r="D233" s="7" t="s">
        <v>11</v>
      </c>
      <c r="E233" s="9"/>
      <c r="F233" s="9">
        <f>SUM(F221,F232)</f>
        <v>4715.010000000002</v>
      </c>
      <c r="H233" s="8" t="s">
        <v>93</v>
      </c>
      <c r="I233" s="12">
        <v>-0.5</v>
      </c>
      <c r="J233" s="7" t="s">
        <v>11</v>
      </c>
      <c r="K233" s="9">
        <v>225</v>
      </c>
      <c r="L233" s="9">
        <f t="shared" si="9"/>
        <v>-112.5</v>
      </c>
    </row>
    <row r="234" spans="2:12" x14ac:dyDescent="0.3">
      <c r="B234" s="1"/>
      <c r="C234" s="1"/>
      <c r="D234" s="1"/>
      <c r="E234" s="1"/>
      <c r="F234" s="1"/>
      <c r="H234" s="8" t="s">
        <v>238</v>
      </c>
      <c r="I234" s="12">
        <v>-0.5</v>
      </c>
      <c r="J234" s="7" t="s">
        <v>11</v>
      </c>
      <c r="K234" s="9">
        <v>170</v>
      </c>
      <c r="L234" s="9">
        <f t="shared" si="9"/>
        <v>-85</v>
      </c>
    </row>
    <row r="235" spans="2:12" x14ac:dyDescent="0.3">
      <c r="B235" s="2" t="s">
        <v>278</v>
      </c>
      <c r="C235" s="1"/>
      <c r="D235" s="1"/>
      <c r="E235" s="1"/>
      <c r="F235" s="1"/>
      <c r="H235" s="8" t="s">
        <v>237</v>
      </c>
      <c r="I235" s="12">
        <v>-0.5</v>
      </c>
      <c r="J235" s="7" t="s">
        <v>11</v>
      </c>
      <c r="K235" s="9">
        <v>753</v>
      </c>
      <c r="L235" s="9">
        <f t="shared" si="9"/>
        <v>-376.5</v>
      </c>
    </row>
    <row r="236" spans="2:12" x14ac:dyDescent="0.3">
      <c r="B236" s="2" t="s">
        <v>277</v>
      </c>
      <c r="C236" s="1"/>
      <c r="D236" s="1"/>
      <c r="E236" s="1"/>
      <c r="F236" s="1"/>
      <c r="H236" s="8" t="s">
        <v>279</v>
      </c>
      <c r="I236" s="9">
        <v>-5</v>
      </c>
      <c r="J236" s="7" t="s">
        <v>11</v>
      </c>
      <c r="K236" s="9">
        <v>618</v>
      </c>
      <c r="L236" s="9">
        <f t="shared" si="9"/>
        <v>-3090</v>
      </c>
    </row>
    <row r="237" spans="2:12" x14ac:dyDescent="0.3">
      <c r="B237" s="2" t="s">
        <v>276</v>
      </c>
      <c r="C237" s="1"/>
      <c r="D237" s="1"/>
      <c r="E237" s="1"/>
      <c r="F237" s="1"/>
      <c r="H237" s="8" t="s">
        <v>38</v>
      </c>
      <c r="I237" s="9"/>
      <c r="J237" s="7" t="s">
        <v>11</v>
      </c>
      <c r="K237" s="9"/>
      <c r="L237" s="9">
        <v>-750</v>
      </c>
    </row>
    <row r="238" spans="2:12" x14ac:dyDescent="0.3">
      <c r="B238" s="1"/>
      <c r="C238" s="1"/>
      <c r="D238" s="1"/>
      <c r="E238" s="1"/>
      <c r="F238" s="1"/>
      <c r="H238" s="5" t="s">
        <v>39</v>
      </c>
      <c r="I238" s="6"/>
      <c r="J238" s="7" t="s">
        <v>11</v>
      </c>
      <c r="K238" s="6"/>
      <c r="L238" s="6">
        <f>SUM(L231:L237)</f>
        <v>-4829.5</v>
      </c>
    </row>
    <row r="239" spans="2:12" x14ac:dyDescent="0.3">
      <c r="B239" s="2" t="s">
        <v>41</v>
      </c>
      <c r="C239" s="1"/>
      <c r="D239" s="1"/>
      <c r="E239" s="1"/>
      <c r="F239" s="1"/>
      <c r="H239" s="8" t="s">
        <v>40</v>
      </c>
      <c r="I239" s="9"/>
      <c r="J239" s="7" t="s">
        <v>11</v>
      </c>
      <c r="K239" s="9"/>
      <c r="L239" s="9">
        <f>SUM(L228,L238)</f>
        <v>1724.0100000000011</v>
      </c>
    </row>
    <row r="240" spans="2:12" x14ac:dyDescent="0.3">
      <c r="B240" s="1"/>
      <c r="C240" s="1"/>
      <c r="D240" s="1"/>
      <c r="E240" s="1"/>
      <c r="F240" s="1"/>
      <c r="H240" s="1"/>
      <c r="I240" s="1"/>
      <c r="J240" s="1"/>
      <c r="K240" s="1"/>
      <c r="L240" s="1"/>
    </row>
    <row r="241" spans="2:12" x14ac:dyDescent="0.3">
      <c r="B241" s="1" t="s">
        <v>233</v>
      </c>
      <c r="C241" s="1"/>
      <c r="D241" s="1"/>
      <c r="E241" s="1"/>
      <c r="F241" s="1"/>
      <c r="H241" s="2" t="s">
        <v>278</v>
      </c>
      <c r="I241" s="1"/>
      <c r="J241" s="1"/>
      <c r="K241" s="1"/>
      <c r="L241" s="1"/>
    </row>
    <row r="242" spans="2:12" x14ac:dyDescent="0.3">
      <c r="B242" s="2" t="s">
        <v>1</v>
      </c>
      <c r="C242" s="2" t="s">
        <v>193</v>
      </c>
      <c r="D242" s="1"/>
      <c r="E242" s="1"/>
      <c r="F242" s="1"/>
      <c r="H242" s="2" t="s">
        <v>277</v>
      </c>
      <c r="I242" s="1"/>
      <c r="J242" s="1"/>
      <c r="K242" s="1"/>
      <c r="L242" s="1"/>
    </row>
    <row r="243" spans="2:12" x14ac:dyDescent="0.3">
      <c r="B243" s="2" t="s">
        <v>3</v>
      </c>
      <c r="C243" s="2" t="s">
        <v>133</v>
      </c>
      <c r="D243" s="1"/>
      <c r="E243" s="1"/>
      <c r="F243" s="1"/>
      <c r="H243" s="2" t="s">
        <v>276</v>
      </c>
      <c r="I243" s="1"/>
      <c r="J243" s="1"/>
      <c r="K243" s="1"/>
      <c r="L243" s="1"/>
    </row>
    <row r="244" spans="2:12" x14ac:dyDescent="0.3">
      <c r="B244" s="2" t="s">
        <v>4</v>
      </c>
      <c r="C244" s="2" t="s">
        <v>157</v>
      </c>
      <c r="D244" s="1"/>
      <c r="E244" s="1"/>
      <c r="F244" s="1"/>
      <c r="H244" s="2" t="s">
        <v>11</v>
      </c>
      <c r="I244" s="1"/>
      <c r="J244" s="1"/>
      <c r="K244" s="1"/>
      <c r="L244" s="1"/>
    </row>
    <row r="245" spans="2:12" x14ac:dyDescent="0.3">
      <c r="B245" s="2" t="s">
        <v>6</v>
      </c>
      <c r="C245" s="2" t="s">
        <v>361</v>
      </c>
      <c r="D245" s="1"/>
      <c r="E245" s="1"/>
      <c r="F245" s="1"/>
      <c r="H245" s="2" t="s">
        <v>275</v>
      </c>
      <c r="I245" s="1"/>
      <c r="J245" s="1"/>
      <c r="K245" s="1"/>
      <c r="L245" s="1"/>
    </row>
    <row r="246" spans="2:12" x14ac:dyDescent="0.3">
      <c r="B246" s="2" t="s">
        <v>7</v>
      </c>
      <c r="C246" s="2" t="s">
        <v>8</v>
      </c>
      <c r="D246" s="1"/>
      <c r="E246" s="1"/>
      <c r="F246" s="1"/>
      <c r="H246" s="1"/>
      <c r="I246" s="1"/>
      <c r="J246" s="1"/>
      <c r="K246" s="1"/>
      <c r="L246" s="1"/>
    </row>
    <row r="247" spans="2:12" x14ac:dyDescent="0.3">
      <c r="B247" s="1"/>
      <c r="C247" s="1"/>
      <c r="D247" s="1"/>
      <c r="E247" s="1"/>
      <c r="F247" s="1"/>
      <c r="H247" s="2" t="s">
        <v>41</v>
      </c>
      <c r="I247" s="1"/>
      <c r="J247" s="1"/>
      <c r="K247" s="1"/>
      <c r="L247" s="1"/>
    </row>
    <row r="248" spans="2:12" x14ac:dyDescent="0.3">
      <c r="B248" s="3" t="s">
        <v>9</v>
      </c>
      <c r="C248" s="4" t="s">
        <v>10</v>
      </c>
      <c r="D248" s="4" t="s">
        <v>11</v>
      </c>
      <c r="E248" s="4" t="s">
        <v>12</v>
      </c>
      <c r="F248" s="4" t="s">
        <v>13</v>
      </c>
      <c r="H248" s="1"/>
      <c r="I248" s="1"/>
      <c r="J248" s="1"/>
      <c r="K248" s="1"/>
      <c r="L248" s="1"/>
    </row>
    <row r="249" spans="2:12" x14ac:dyDescent="0.3">
      <c r="B249" s="5" t="s">
        <v>14</v>
      </c>
      <c r="C249" s="6"/>
      <c r="D249" s="7" t="s">
        <v>11</v>
      </c>
      <c r="E249" s="6"/>
      <c r="F249" s="6"/>
      <c r="H249" s="1" t="s">
        <v>233</v>
      </c>
      <c r="I249" s="1"/>
      <c r="J249" s="1"/>
      <c r="K249" s="1"/>
      <c r="L249" s="1"/>
    </row>
    <row r="250" spans="2:12" x14ac:dyDescent="0.3">
      <c r="B250" s="8" t="s">
        <v>207</v>
      </c>
      <c r="C250" s="9">
        <v>7789</v>
      </c>
      <c r="D250" s="7" t="s">
        <v>198</v>
      </c>
      <c r="E250" s="10"/>
      <c r="F250" s="9"/>
      <c r="H250" s="2" t="s">
        <v>1</v>
      </c>
      <c r="I250" s="2" t="s">
        <v>193</v>
      </c>
      <c r="J250" s="1"/>
      <c r="K250" s="1"/>
      <c r="L250" s="1"/>
    </row>
    <row r="251" spans="2:12" x14ac:dyDescent="0.3">
      <c r="B251" s="8" t="s">
        <v>206</v>
      </c>
      <c r="C251" s="9">
        <v>7400</v>
      </c>
      <c r="D251" s="7" t="s">
        <v>198</v>
      </c>
      <c r="E251" s="10">
        <f>Intro_input!$I$52</f>
        <v>1.33</v>
      </c>
      <c r="F251" s="9">
        <f>C251*E251</f>
        <v>9842</v>
      </c>
      <c r="H251" s="2" t="s">
        <v>3</v>
      </c>
      <c r="I251" s="2" t="s">
        <v>133</v>
      </c>
      <c r="J251" s="1"/>
      <c r="K251" s="1"/>
      <c r="L251" s="1"/>
    </row>
    <row r="252" spans="2:12" x14ac:dyDescent="0.3">
      <c r="B252" s="5" t="s">
        <v>20</v>
      </c>
      <c r="C252" s="6"/>
      <c r="D252" s="7" t="s">
        <v>11</v>
      </c>
      <c r="E252" s="6"/>
      <c r="F252" s="6">
        <f>SUM(F250:F251)</f>
        <v>9842</v>
      </c>
      <c r="H252" s="2" t="s">
        <v>4</v>
      </c>
      <c r="I252" s="2" t="s">
        <v>157</v>
      </c>
      <c r="J252" s="1"/>
      <c r="K252" s="1"/>
      <c r="L252" s="1"/>
    </row>
    <row r="253" spans="2:12" x14ac:dyDescent="0.3">
      <c r="B253" s="8" t="s">
        <v>11</v>
      </c>
      <c r="C253" s="9"/>
      <c r="D253" s="7" t="s">
        <v>11</v>
      </c>
      <c r="E253" s="9"/>
      <c r="F253" s="9"/>
      <c r="H253" s="2" t="s">
        <v>6</v>
      </c>
      <c r="I253" s="2" t="s">
        <v>361</v>
      </c>
      <c r="J253" s="1"/>
      <c r="K253" s="1"/>
      <c r="L253" s="1"/>
    </row>
    <row r="254" spans="2:12" x14ac:dyDescent="0.3">
      <c r="B254" s="5" t="s">
        <v>21</v>
      </c>
      <c r="C254" s="6"/>
      <c r="D254" s="7" t="s">
        <v>11</v>
      </c>
      <c r="E254" s="6"/>
      <c r="F254" s="6"/>
      <c r="H254" s="2" t="s">
        <v>7</v>
      </c>
      <c r="I254" s="2" t="s">
        <v>137</v>
      </c>
      <c r="J254" s="1"/>
      <c r="K254" s="1"/>
      <c r="L254" s="1"/>
    </row>
    <row r="255" spans="2:12" x14ac:dyDescent="0.3">
      <c r="B255" s="8" t="s">
        <v>239</v>
      </c>
      <c r="C255" s="9">
        <v>-9</v>
      </c>
      <c r="D255" s="7" t="s">
        <v>16</v>
      </c>
      <c r="E255" s="10">
        <v>37</v>
      </c>
      <c r="F255" s="9">
        <f>C255*E255</f>
        <v>-333</v>
      </c>
      <c r="H255" s="1"/>
      <c r="I255" s="1"/>
      <c r="J255" s="1"/>
      <c r="K255" s="1"/>
      <c r="L255" s="1"/>
    </row>
    <row r="256" spans="2:12" x14ac:dyDescent="0.3">
      <c r="B256" s="8" t="s">
        <v>174</v>
      </c>
      <c r="C256" s="9">
        <v>-40</v>
      </c>
      <c r="D256" s="7" t="s">
        <v>16</v>
      </c>
      <c r="E256" s="10">
        <f>Intro_input!$I$17</f>
        <v>10</v>
      </c>
      <c r="F256" s="9">
        <f>C256*E256</f>
        <v>-400</v>
      </c>
      <c r="H256" s="3" t="s">
        <v>9</v>
      </c>
      <c r="I256" s="4" t="s">
        <v>10</v>
      </c>
      <c r="J256" s="4" t="s">
        <v>11</v>
      </c>
      <c r="K256" s="4" t="s">
        <v>12</v>
      </c>
      <c r="L256" s="4" t="s">
        <v>13</v>
      </c>
    </row>
    <row r="257" spans="2:12" x14ac:dyDescent="0.3">
      <c r="B257" s="8" t="s">
        <v>23</v>
      </c>
      <c r="C257" s="9">
        <v>-60</v>
      </c>
      <c r="D257" s="7" t="s">
        <v>24</v>
      </c>
      <c r="E257" s="10"/>
      <c r="F257" s="9"/>
      <c r="H257" s="5" t="s">
        <v>14</v>
      </c>
      <c r="I257" s="6"/>
      <c r="J257" s="7" t="s">
        <v>11</v>
      </c>
      <c r="K257" s="6"/>
      <c r="L257" s="6"/>
    </row>
    <row r="258" spans="2:12" x14ac:dyDescent="0.3">
      <c r="B258" s="8" t="s">
        <v>185</v>
      </c>
      <c r="C258" s="9">
        <v>-135</v>
      </c>
      <c r="D258" s="7" t="s">
        <v>71</v>
      </c>
      <c r="E258" s="10">
        <v>2.6</v>
      </c>
      <c r="F258" s="9">
        <f>C258*E258</f>
        <v>-351</v>
      </c>
      <c r="H258" s="8" t="s">
        <v>207</v>
      </c>
      <c r="I258" s="9">
        <v>7789</v>
      </c>
      <c r="J258" s="7" t="s">
        <v>198</v>
      </c>
      <c r="K258" s="10"/>
      <c r="L258" s="9"/>
    </row>
    <row r="259" spans="2:12" x14ac:dyDescent="0.3">
      <c r="B259" s="5" t="s">
        <v>25</v>
      </c>
      <c r="C259" s="6"/>
      <c r="D259" s="7" t="s">
        <v>11</v>
      </c>
      <c r="E259" s="6"/>
      <c r="F259" s="6">
        <f>SUM(F254:F258)</f>
        <v>-1084</v>
      </c>
      <c r="H259" s="8" t="s">
        <v>206</v>
      </c>
      <c r="I259" s="9">
        <v>7400</v>
      </c>
      <c r="J259" s="7" t="s">
        <v>198</v>
      </c>
      <c r="K259" s="10">
        <f>Intro_input!$I$52</f>
        <v>1.33</v>
      </c>
      <c r="L259" s="9">
        <f>I259*K259</f>
        <v>9842</v>
      </c>
    </row>
    <row r="260" spans="2:12" x14ac:dyDescent="0.3">
      <c r="B260" s="5" t="s">
        <v>26</v>
      </c>
      <c r="C260" s="6"/>
      <c r="D260" s="7" t="s">
        <v>11</v>
      </c>
      <c r="E260" s="6"/>
      <c r="F260" s="6">
        <f>SUM(F252,F259)</f>
        <v>8758</v>
      </c>
      <c r="H260" s="5" t="s">
        <v>20</v>
      </c>
      <c r="I260" s="6"/>
      <c r="J260" s="7" t="s">
        <v>11</v>
      </c>
      <c r="K260" s="6"/>
      <c r="L260" s="6">
        <f>SUM(L258:L259)</f>
        <v>9842</v>
      </c>
    </row>
    <row r="261" spans="2:12" x14ac:dyDescent="0.3">
      <c r="B261" s="8" t="s">
        <v>11</v>
      </c>
      <c r="C261" s="9"/>
      <c r="D261" s="7" t="s">
        <v>11</v>
      </c>
      <c r="E261" s="9"/>
      <c r="F261" s="9"/>
      <c r="H261" s="8" t="s">
        <v>11</v>
      </c>
      <c r="I261" s="9"/>
      <c r="J261" s="7" t="s">
        <v>11</v>
      </c>
      <c r="K261" s="9"/>
      <c r="L261" s="9"/>
    </row>
    <row r="262" spans="2:12" x14ac:dyDescent="0.3">
      <c r="B262" s="5" t="s">
        <v>27</v>
      </c>
      <c r="C262" s="6"/>
      <c r="D262" s="7" t="s">
        <v>11</v>
      </c>
      <c r="E262" s="6"/>
      <c r="F262" s="6"/>
      <c r="H262" s="5" t="s">
        <v>21</v>
      </c>
      <c r="I262" s="6"/>
      <c r="J262" s="7" t="s">
        <v>11</v>
      </c>
      <c r="K262" s="6"/>
      <c r="L262" s="6"/>
    </row>
    <row r="263" spans="2:12" x14ac:dyDescent="0.3">
      <c r="B263" s="8" t="s">
        <v>28</v>
      </c>
      <c r="C263" s="12">
        <v>-0.33</v>
      </c>
      <c r="D263" s="7" t="s">
        <v>11</v>
      </c>
      <c r="E263" s="9">
        <v>725</v>
      </c>
      <c r="F263" s="9">
        <f t="shared" ref="F263:F270" si="10">C263*E263</f>
        <v>-239.25</v>
      </c>
      <c r="H263" s="8" t="s">
        <v>239</v>
      </c>
      <c r="I263" s="9">
        <v>-9</v>
      </c>
      <c r="J263" s="7" t="s">
        <v>16</v>
      </c>
      <c r="K263" s="10">
        <v>37</v>
      </c>
      <c r="L263" s="9">
        <f>I263*K263</f>
        <v>-333</v>
      </c>
    </row>
    <row r="264" spans="2:12" x14ac:dyDescent="0.3">
      <c r="B264" s="8" t="s">
        <v>30</v>
      </c>
      <c r="C264" s="9">
        <v>-60</v>
      </c>
      <c r="D264" s="7" t="s">
        <v>11</v>
      </c>
      <c r="E264" s="9">
        <v>20</v>
      </c>
      <c r="F264" s="9">
        <f t="shared" si="10"/>
        <v>-1200</v>
      </c>
      <c r="H264" s="8" t="s">
        <v>174</v>
      </c>
      <c r="I264" s="9">
        <v>-238</v>
      </c>
      <c r="J264" s="7" t="s">
        <v>16</v>
      </c>
      <c r="K264" s="10">
        <f>Intro_input!$I$17</f>
        <v>10</v>
      </c>
      <c r="L264" s="9">
        <f>I264*K264</f>
        <v>-2380</v>
      </c>
    </row>
    <row r="265" spans="2:12" x14ac:dyDescent="0.3">
      <c r="B265" s="8" t="s">
        <v>163</v>
      </c>
      <c r="C265" s="9">
        <v>-1</v>
      </c>
      <c r="D265" s="7" t="s">
        <v>11</v>
      </c>
      <c r="E265" s="9">
        <v>100</v>
      </c>
      <c r="F265" s="9">
        <f t="shared" si="10"/>
        <v>-100</v>
      </c>
      <c r="H265" s="8" t="s">
        <v>168</v>
      </c>
      <c r="I265" s="9">
        <v>-18</v>
      </c>
      <c r="J265" s="7" t="s">
        <v>16</v>
      </c>
      <c r="K265" s="10">
        <f>Intro_input!$I$18</f>
        <v>16</v>
      </c>
      <c r="L265" s="9">
        <f>I265*K265</f>
        <v>-288</v>
      </c>
    </row>
    <row r="266" spans="2:12" x14ac:dyDescent="0.3">
      <c r="B266" s="8" t="s">
        <v>31</v>
      </c>
      <c r="C266" s="12">
        <v>-0.33</v>
      </c>
      <c r="D266" s="7" t="s">
        <v>11</v>
      </c>
      <c r="E266" s="9">
        <v>400</v>
      </c>
      <c r="F266" s="9">
        <f t="shared" si="10"/>
        <v>-132</v>
      </c>
      <c r="H266" s="8" t="s">
        <v>167</v>
      </c>
      <c r="I266" s="9">
        <v>-182</v>
      </c>
      <c r="J266" s="7" t="s">
        <v>16</v>
      </c>
      <c r="K266" s="10">
        <f>Intro_input!$I$19</f>
        <v>9</v>
      </c>
      <c r="L266" s="9">
        <f>I266*K266</f>
        <v>-1638</v>
      </c>
    </row>
    <row r="267" spans="2:12" x14ac:dyDescent="0.3">
      <c r="B267" s="8" t="s">
        <v>91</v>
      </c>
      <c r="C267" s="9">
        <v>-1</v>
      </c>
      <c r="D267" s="7" t="s">
        <v>11</v>
      </c>
      <c r="E267" s="9">
        <v>175</v>
      </c>
      <c r="F267" s="9">
        <f t="shared" si="10"/>
        <v>-175</v>
      </c>
      <c r="H267" s="8" t="s">
        <v>185</v>
      </c>
      <c r="I267" s="9">
        <v>-135</v>
      </c>
      <c r="J267" s="7" t="s">
        <v>71</v>
      </c>
      <c r="K267" s="10">
        <v>2.6</v>
      </c>
      <c r="L267" s="9">
        <f>I267*K267</f>
        <v>-351</v>
      </c>
    </row>
    <row r="268" spans="2:12" x14ac:dyDescent="0.3">
      <c r="B268" s="8" t="s">
        <v>93</v>
      </c>
      <c r="C268" s="9">
        <v>-3</v>
      </c>
      <c r="D268" s="7" t="s">
        <v>11</v>
      </c>
      <c r="E268" s="9">
        <v>225</v>
      </c>
      <c r="F268" s="9">
        <f t="shared" si="10"/>
        <v>-675</v>
      </c>
      <c r="H268" s="5" t="s">
        <v>25</v>
      </c>
      <c r="I268" s="6"/>
      <c r="J268" s="7" t="s">
        <v>11</v>
      </c>
      <c r="K268" s="6"/>
      <c r="L268" s="6">
        <f>SUM(L262:L267)</f>
        <v>-4990</v>
      </c>
    </row>
    <row r="269" spans="2:12" x14ac:dyDescent="0.3">
      <c r="B269" s="8" t="s">
        <v>238</v>
      </c>
      <c r="C269" s="9">
        <v>-3</v>
      </c>
      <c r="D269" s="7" t="s">
        <v>11</v>
      </c>
      <c r="E269" s="9">
        <v>170</v>
      </c>
      <c r="F269" s="9">
        <f t="shared" si="10"/>
        <v>-510</v>
      </c>
      <c r="H269" s="5" t="s">
        <v>26</v>
      </c>
      <c r="I269" s="6"/>
      <c r="J269" s="7" t="s">
        <v>11</v>
      </c>
      <c r="K269" s="6"/>
      <c r="L269" s="6">
        <f>SUM(L260,L268)</f>
        <v>4852</v>
      </c>
    </row>
    <row r="270" spans="2:12" x14ac:dyDescent="0.3">
      <c r="B270" s="8" t="s">
        <v>237</v>
      </c>
      <c r="C270" s="9">
        <v>-3</v>
      </c>
      <c r="D270" s="7" t="s">
        <v>11</v>
      </c>
      <c r="E270" s="9">
        <v>696</v>
      </c>
      <c r="F270" s="9">
        <f t="shared" si="10"/>
        <v>-2088</v>
      </c>
      <c r="H270" s="8" t="s">
        <v>11</v>
      </c>
      <c r="I270" s="9"/>
      <c r="J270" s="7" t="s">
        <v>11</v>
      </c>
      <c r="K270" s="9"/>
      <c r="L270" s="9"/>
    </row>
    <row r="271" spans="2:12" x14ac:dyDescent="0.3">
      <c r="B271" s="8" t="s">
        <v>38</v>
      </c>
      <c r="C271" s="9"/>
      <c r="D271" s="7" t="s">
        <v>11</v>
      </c>
      <c r="E271" s="9"/>
      <c r="F271" s="9">
        <v>-750</v>
      </c>
      <c r="H271" s="5" t="s">
        <v>27</v>
      </c>
      <c r="I271" s="6"/>
      <c r="J271" s="7" t="s">
        <v>11</v>
      </c>
      <c r="K271" s="6"/>
      <c r="L271" s="6"/>
    </row>
    <row r="272" spans="2:12" x14ac:dyDescent="0.3">
      <c r="B272" s="5" t="s">
        <v>39</v>
      </c>
      <c r="C272" s="6"/>
      <c r="D272" s="7" t="s">
        <v>11</v>
      </c>
      <c r="E272" s="6"/>
      <c r="F272" s="6">
        <f>SUM(F263:F271)</f>
        <v>-5869.25</v>
      </c>
      <c r="H272" s="8" t="s">
        <v>28</v>
      </c>
      <c r="I272" s="12">
        <v>-0.33</v>
      </c>
      <c r="J272" s="7" t="s">
        <v>11</v>
      </c>
      <c r="K272" s="9">
        <v>725</v>
      </c>
      <c r="L272" s="9">
        <f t="shared" ref="L272:L278" si="11">I272*K272</f>
        <v>-239.25</v>
      </c>
    </row>
    <row r="273" spans="2:12" x14ac:dyDescent="0.3">
      <c r="B273" s="8" t="s">
        <v>40</v>
      </c>
      <c r="C273" s="9"/>
      <c r="D273" s="7" t="s">
        <v>11</v>
      </c>
      <c r="E273" s="9"/>
      <c r="F273" s="9">
        <f>SUM(F260,F272)</f>
        <v>2888.75</v>
      </c>
      <c r="H273" s="8" t="s">
        <v>163</v>
      </c>
      <c r="I273" s="9">
        <v>-3</v>
      </c>
      <c r="J273" s="7" t="s">
        <v>11</v>
      </c>
      <c r="K273" s="9">
        <v>100</v>
      </c>
      <c r="L273" s="9">
        <f t="shared" si="11"/>
        <v>-300</v>
      </c>
    </row>
    <row r="274" spans="2:12" x14ac:dyDescent="0.3">
      <c r="B274" s="1"/>
      <c r="C274" s="1"/>
      <c r="D274" s="1"/>
      <c r="E274" s="1"/>
      <c r="F274" s="1"/>
      <c r="H274" s="8" t="s">
        <v>31</v>
      </c>
      <c r="I274" s="12">
        <v>-0.33</v>
      </c>
      <c r="J274" s="7" t="s">
        <v>11</v>
      </c>
      <c r="K274" s="9">
        <v>400</v>
      </c>
      <c r="L274" s="9">
        <f t="shared" si="11"/>
        <v>-132</v>
      </c>
    </row>
    <row r="275" spans="2:12" x14ac:dyDescent="0.3">
      <c r="B275" s="2" t="s">
        <v>274</v>
      </c>
      <c r="C275" s="1"/>
      <c r="D275" s="1"/>
      <c r="E275" s="1"/>
      <c r="F275" s="1"/>
      <c r="H275" s="8" t="s">
        <v>91</v>
      </c>
      <c r="I275" s="9">
        <v>-1</v>
      </c>
      <c r="J275" s="7" t="s">
        <v>11</v>
      </c>
      <c r="K275" s="9">
        <v>175</v>
      </c>
      <c r="L275" s="9">
        <f t="shared" si="11"/>
        <v>-175</v>
      </c>
    </row>
    <row r="276" spans="2:12" x14ac:dyDescent="0.3">
      <c r="B276" s="2" t="s">
        <v>273</v>
      </c>
      <c r="C276" s="1"/>
      <c r="D276" s="1"/>
      <c r="E276" s="1"/>
      <c r="F276" s="1"/>
      <c r="H276" s="8" t="s">
        <v>93</v>
      </c>
      <c r="I276" s="9">
        <v>-3</v>
      </c>
      <c r="J276" s="7" t="s">
        <v>11</v>
      </c>
      <c r="K276" s="9">
        <v>225</v>
      </c>
      <c r="L276" s="9">
        <f t="shared" si="11"/>
        <v>-675</v>
      </c>
    </row>
    <row r="277" spans="2:12" x14ac:dyDescent="0.3">
      <c r="B277" s="1"/>
      <c r="C277" s="1"/>
      <c r="D277" s="1"/>
      <c r="E277" s="1"/>
      <c r="F277" s="1"/>
      <c r="H277" s="8" t="s">
        <v>238</v>
      </c>
      <c r="I277" s="9">
        <v>-3</v>
      </c>
      <c r="J277" s="7" t="s">
        <v>11</v>
      </c>
      <c r="K277" s="9">
        <v>170</v>
      </c>
      <c r="L277" s="9">
        <f t="shared" si="11"/>
        <v>-510</v>
      </c>
    </row>
    <row r="278" spans="2:12" x14ac:dyDescent="0.3">
      <c r="B278" s="2" t="s">
        <v>41</v>
      </c>
      <c r="C278" s="1"/>
      <c r="D278" s="1"/>
      <c r="E278" s="1"/>
      <c r="F278" s="1"/>
      <c r="H278" s="8" t="s">
        <v>237</v>
      </c>
      <c r="I278" s="9">
        <v>-3</v>
      </c>
      <c r="J278" s="7" t="s">
        <v>11</v>
      </c>
      <c r="K278" s="9">
        <v>696</v>
      </c>
      <c r="L278" s="9">
        <f t="shared" si="11"/>
        <v>-2088</v>
      </c>
    </row>
    <row r="279" spans="2:12" x14ac:dyDescent="0.3">
      <c r="B279" s="1"/>
      <c r="C279" s="1"/>
      <c r="D279" s="1"/>
      <c r="E279" s="1"/>
      <c r="F279" s="1"/>
      <c r="H279" s="8" t="s">
        <v>38</v>
      </c>
      <c r="I279" s="9"/>
      <c r="J279" s="7" t="s">
        <v>11</v>
      </c>
      <c r="K279" s="9"/>
      <c r="L279" s="9">
        <v>-750</v>
      </c>
    </row>
    <row r="280" spans="2:12" x14ac:dyDescent="0.3">
      <c r="B280" s="1" t="s">
        <v>231</v>
      </c>
      <c r="C280" s="1"/>
      <c r="D280" s="1"/>
      <c r="E280" s="1"/>
      <c r="F280" s="1"/>
      <c r="H280" s="5" t="s">
        <v>39</v>
      </c>
      <c r="I280" s="6"/>
      <c r="J280" s="7" t="s">
        <v>11</v>
      </c>
      <c r="K280" s="6"/>
      <c r="L280" s="6">
        <f>SUM(L272:L279)</f>
        <v>-4869.25</v>
      </c>
    </row>
    <row r="281" spans="2:12" x14ac:dyDescent="0.3">
      <c r="B281" s="2" t="s">
        <v>1</v>
      </c>
      <c r="C281" s="2" t="s">
        <v>193</v>
      </c>
      <c r="D281" s="1"/>
      <c r="E281" s="1"/>
      <c r="F281" s="1"/>
      <c r="H281" s="8" t="s">
        <v>40</v>
      </c>
      <c r="I281" s="9"/>
      <c r="J281" s="7" t="s">
        <v>11</v>
      </c>
      <c r="K281" s="9"/>
      <c r="L281" s="9">
        <f>SUM(L269,L280)</f>
        <v>-17.25</v>
      </c>
    </row>
    <row r="282" spans="2:12" x14ac:dyDescent="0.3">
      <c r="B282" s="2" t="s">
        <v>3</v>
      </c>
      <c r="C282" s="2" t="s">
        <v>133</v>
      </c>
      <c r="D282" s="1"/>
      <c r="E282" s="1"/>
      <c r="F282" s="1"/>
      <c r="H282" s="1"/>
      <c r="I282" s="1"/>
      <c r="J282" s="1"/>
      <c r="K282" s="1"/>
      <c r="L282" s="1"/>
    </row>
    <row r="283" spans="2:12" x14ac:dyDescent="0.3">
      <c r="B283" s="2" t="s">
        <v>4</v>
      </c>
      <c r="C283" s="2" t="s">
        <v>157</v>
      </c>
      <c r="D283" s="1"/>
      <c r="E283" s="1"/>
      <c r="F283" s="1"/>
      <c r="H283" s="2" t="s">
        <v>274</v>
      </c>
      <c r="I283" s="1"/>
      <c r="J283" s="1"/>
      <c r="K283" s="1"/>
      <c r="L283" s="1"/>
    </row>
    <row r="284" spans="2:12" x14ac:dyDescent="0.3">
      <c r="B284" s="2" t="s">
        <v>6</v>
      </c>
      <c r="C284" s="2" t="s">
        <v>361</v>
      </c>
      <c r="D284" s="1"/>
      <c r="E284" s="1"/>
      <c r="F284" s="1"/>
      <c r="H284" s="2" t="s">
        <v>273</v>
      </c>
      <c r="I284" s="1"/>
      <c r="J284" s="1"/>
      <c r="K284" s="1"/>
      <c r="L284" s="1"/>
    </row>
    <row r="285" spans="2:12" x14ac:dyDescent="0.3">
      <c r="B285" s="2" t="s">
        <v>7</v>
      </c>
      <c r="C285" s="2" t="s">
        <v>8</v>
      </c>
      <c r="D285" s="1"/>
      <c r="E285" s="1"/>
      <c r="F285" s="1"/>
      <c r="H285" s="1"/>
      <c r="I285" s="1"/>
      <c r="J285" s="1"/>
      <c r="K285" s="1"/>
      <c r="L285" s="1"/>
    </row>
    <row r="286" spans="2:12" x14ac:dyDescent="0.3">
      <c r="B286" s="1"/>
      <c r="C286" s="1"/>
      <c r="D286" s="1"/>
      <c r="E286" s="1"/>
      <c r="F286" s="1"/>
      <c r="H286" s="2" t="s">
        <v>41</v>
      </c>
      <c r="I286" s="1"/>
      <c r="J286" s="1"/>
      <c r="K286" s="1"/>
      <c r="L286" s="1"/>
    </row>
    <row r="287" spans="2:12" x14ac:dyDescent="0.3">
      <c r="B287" s="3" t="s">
        <v>9</v>
      </c>
      <c r="C287" s="4" t="s">
        <v>10</v>
      </c>
      <c r="D287" s="4" t="s">
        <v>11</v>
      </c>
      <c r="E287" s="4" t="s">
        <v>12</v>
      </c>
      <c r="F287" s="4" t="s">
        <v>13</v>
      </c>
      <c r="H287" s="1"/>
      <c r="I287" s="1"/>
      <c r="J287" s="1"/>
      <c r="K287" s="1"/>
      <c r="L287" s="1"/>
    </row>
    <row r="288" spans="2:12" x14ac:dyDescent="0.3">
      <c r="B288" s="1"/>
      <c r="C288" s="1"/>
      <c r="D288" s="1"/>
      <c r="E288" s="1"/>
      <c r="F288" s="1"/>
      <c r="H288" s="1" t="s">
        <v>231</v>
      </c>
      <c r="I288" s="1"/>
      <c r="J288" s="1"/>
      <c r="K288" s="1"/>
      <c r="L288" s="1"/>
    </row>
    <row r="289" spans="2:12" x14ac:dyDescent="0.3">
      <c r="B289" s="2" t="s">
        <v>319</v>
      </c>
      <c r="C289" s="1"/>
      <c r="D289" s="1"/>
      <c r="E289" s="1"/>
      <c r="F289" s="1"/>
      <c r="H289" s="2" t="s">
        <v>1</v>
      </c>
      <c r="I289" s="2" t="s">
        <v>193</v>
      </c>
      <c r="J289" s="1"/>
      <c r="K289" s="1"/>
      <c r="L289" s="1"/>
    </row>
    <row r="290" spans="2:12" x14ac:dyDescent="0.3">
      <c r="B290" s="1"/>
      <c r="C290" s="1"/>
      <c r="D290" s="1"/>
      <c r="E290" s="1"/>
      <c r="F290" s="1"/>
      <c r="H290" s="2" t="s">
        <v>3</v>
      </c>
      <c r="I290" s="2" t="s">
        <v>133</v>
      </c>
      <c r="J290" s="1"/>
      <c r="K290" s="1"/>
      <c r="L290" s="1"/>
    </row>
    <row r="291" spans="2:12" x14ac:dyDescent="0.3">
      <c r="B291" s="2" t="s">
        <v>41</v>
      </c>
      <c r="C291" s="1"/>
      <c r="D291" s="1"/>
      <c r="E291" s="1"/>
      <c r="F291" s="1"/>
      <c r="H291" s="2" t="s">
        <v>4</v>
      </c>
      <c r="I291" s="2" t="s">
        <v>157</v>
      </c>
      <c r="J291" s="1"/>
      <c r="K291" s="1"/>
      <c r="L291" s="1"/>
    </row>
    <row r="292" spans="2:12" x14ac:dyDescent="0.3">
      <c r="B292" s="1"/>
      <c r="C292" s="1"/>
      <c r="D292" s="1"/>
      <c r="E292" s="1"/>
      <c r="F292" s="1"/>
      <c r="H292" s="2" t="s">
        <v>6</v>
      </c>
      <c r="I292" s="2" t="s">
        <v>361</v>
      </c>
      <c r="J292" s="1"/>
      <c r="K292" s="1"/>
      <c r="L292" s="1"/>
    </row>
    <row r="293" spans="2:12" x14ac:dyDescent="0.3">
      <c r="B293" s="1" t="s">
        <v>228</v>
      </c>
      <c r="C293" s="1"/>
      <c r="D293" s="1"/>
      <c r="E293" s="1"/>
      <c r="F293" s="1"/>
      <c r="H293" s="2" t="s">
        <v>7</v>
      </c>
      <c r="I293" s="2" t="s">
        <v>137</v>
      </c>
      <c r="J293" s="1"/>
      <c r="K293" s="1"/>
      <c r="L293" s="1"/>
    </row>
    <row r="294" spans="2:12" x14ac:dyDescent="0.3">
      <c r="B294" s="2" t="s">
        <v>1</v>
      </c>
      <c r="C294" s="2" t="s">
        <v>193</v>
      </c>
      <c r="D294" s="1"/>
      <c r="E294" s="1"/>
      <c r="F294" s="1"/>
      <c r="H294" s="1"/>
      <c r="I294" s="1"/>
      <c r="J294" s="1"/>
      <c r="K294" s="1"/>
      <c r="L294" s="1"/>
    </row>
    <row r="295" spans="2:12" x14ac:dyDescent="0.3">
      <c r="B295" s="2" t="s">
        <v>3</v>
      </c>
      <c r="C295" s="2" t="s">
        <v>133</v>
      </c>
      <c r="D295" s="1"/>
      <c r="E295" s="1"/>
      <c r="F295" s="1"/>
      <c r="H295" s="3" t="s">
        <v>9</v>
      </c>
      <c r="I295" s="4" t="s">
        <v>10</v>
      </c>
      <c r="J295" s="4" t="s">
        <v>11</v>
      </c>
      <c r="K295" s="4" t="s">
        <v>12</v>
      </c>
      <c r="L295" s="4" t="s">
        <v>13</v>
      </c>
    </row>
    <row r="296" spans="2:12" x14ac:dyDescent="0.3">
      <c r="B296" s="2" t="s">
        <v>4</v>
      </c>
      <c r="C296" s="2" t="s">
        <v>157</v>
      </c>
      <c r="D296" s="1"/>
      <c r="E296" s="1"/>
      <c r="F296" s="1"/>
      <c r="H296" s="5" t="s">
        <v>14</v>
      </c>
      <c r="I296" s="6"/>
      <c r="J296" s="7" t="s">
        <v>11</v>
      </c>
      <c r="K296" s="6"/>
      <c r="L296" s="6"/>
    </row>
    <row r="297" spans="2:12" x14ac:dyDescent="0.3">
      <c r="B297" s="2" t="s">
        <v>6</v>
      </c>
      <c r="C297" s="2" t="s">
        <v>361</v>
      </c>
      <c r="D297" s="1"/>
      <c r="E297" s="1"/>
      <c r="F297" s="1"/>
      <c r="H297" s="8" t="s">
        <v>199</v>
      </c>
      <c r="I297" s="9">
        <v>3200</v>
      </c>
      <c r="J297" s="7" t="s">
        <v>198</v>
      </c>
      <c r="K297" s="10">
        <f>Intro_input!I60</f>
        <v>0.92</v>
      </c>
      <c r="L297" s="9">
        <f>I297*K297</f>
        <v>2944</v>
      </c>
    </row>
    <row r="298" spans="2:12" x14ac:dyDescent="0.3">
      <c r="B298" s="2" t="s">
        <v>7</v>
      </c>
      <c r="C298" s="2" t="s">
        <v>8</v>
      </c>
      <c r="D298" s="1"/>
      <c r="E298" s="1"/>
      <c r="F298" s="1"/>
      <c r="H298" s="5" t="s">
        <v>20</v>
      </c>
      <c r="I298" s="6"/>
      <c r="J298" s="7" t="s">
        <v>11</v>
      </c>
      <c r="K298" s="6"/>
      <c r="L298" s="6">
        <f>SUM(L297:L297)</f>
        <v>2944</v>
      </c>
    </row>
    <row r="299" spans="2:12" x14ac:dyDescent="0.3">
      <c r="B299" s="1"/>
      <c r="C299" s="1"/>
      <c r="D299" s="1"/>
      <c r="E299" s="1"/>
      <c r="F299" s="1"/>
      <c r="H299" s="8" t="s">
        <v>11</v>
      </c>
      <c r="I299" s="9"/>
      <c r="J299" s="7" t="s">
        <v>11</v>
      </c>
      <c r="K299" s="9"/>
      <c r="L299" s="9"/>
    </row>
    <row r="300" spans="2:12" x14ac:dyDescent="0.3">
      <c r="B300" s="3" t="s">
        <v>9</v>
      </c>
      <c r="C300" s="4" t="s">
        <v>10</v>
      </c>
      <c r="D300" s="4" t="s">
        <v>11</v>
      </c>
      <c r="E300" s="4" t="s">
        <v>12</v>
      </c>
      <c r="F300" s="4" t="s">
        <v>13</v>
      </c>
      <c r="H300" s="5" t="s">
        <v>21</v>
      </c>
      <c r="I300" s="6"/>
      <c r="J300" s="7" t="s">
        <v>11</v>
      </c>
      <c r="K300" s="6"/>
      <c r="L300" s="6"/>
    </row>
    <row r="301" spans="2:12" x14ac:dyDescent="0.3">
      <c r="B301" s="1"/>
      <c r="C301" s="1"/>
      <c r="D301" s="1"/>
      <c r="E301" s="1"/>
      <c r="F301" s="1"/>
      <c r="H301" s="8" t="s">
        <v>174</v>
      </c>
      <c r="I301" s="9">
        <v>-158</v>
      </c>
      <c r="J301" s="7" t="s">
        <v>16</v>
      </c>
      <c r="K301" s="10">
        <f>Intro_input!$I$17</f>
        <v>10</v>
      </c>
      <c r="L301" s="9">
        <f>I301*K301</f>
        <v>-1580</v>
      </c>
    </row>
    <row r="302" spans="2:12" x14ac:dyDescent="0.3">
      <c r="B302" s="2" t="s">
        <v>319</v>
      </c>
      <c r="C302" s="1"/>
      <c r="D302" s="1"/>
      <c r="E302" s="1"/>
      <c r="F302" s="1"/>
      <c r="H302" s="8" t="s">
        <v>168</v>
      </c>
      <c r="I302" s="9">
        <v>-5</v>
      </c>
      <c r="J302" s="7" t="s">
        <v>16</v>
      </c>
      <c r="K302" s="10">
        <f>Intro_input!$I$18</f>
        <v>16</v>
      </c>
      <c r="L302" s="9">
        <f>I302*K302</f>
        <v>-80</v>
      </c>
    </row>
    <row r="303" spans="2:12" x14ac:dyDescent="0.3">
      <c r="B303" s="1"/>
      <c r="C303" s="1"/>
      <c r="D303" s="1"/>
      <c r="E303" s="1"/>
      <c r="F303" s="1"/>
      <c r="H303" s="8" t="s">
        <v>167</v>
      </c>
      <c r="I303" s="9">
        <v>-77</v>
      </c>
      <c r="J303" s="7" t="s">
        <v>16</v>
      </c>
      <c r="K303" s="10">
        <f>Intro_input!$I$19</f>
        <v>9</v>
      </c>
      <c r="L303" s="9">
        <f>I303*K303</f>
        <v>-693</v>
      </c>
    </row>
    <row r="304" spans="2:12" x14ac:dyDescent="0.3">
      <c r="B304" s="2" t="s">
        <v>41</v>
      </c>
      <c r="C304" s="1"/>
      <c r="D304" s="1"/>
      <c r="E304" s="1"/>
      <c r="F304" s="1"/>
      <c r="H304" s="5" t="s">
        <v>25</v>
      </c>
      <c r="I304" s="6"/>
      <c r="J304" s="7" t="s">
        <v>11</v>
      </c>
      <c r="K304" s="6"/>
      <c r="L304" s="6">
        <f>SUM(L300:L303)</f>
        <v>-2353</v>
      </c>
    </row>
    <row r="305" spans="2:12" x14ac:dyDescent="0.3">
      <c r="B305" s="1"/>
      <c r="C305" s="1"/>
      <c r="D305" s="1"/>
      <c r="E305" s="1"/>
      <c r="F305" s="1"/>
      <c r="H305" s="5" t="s">
        <v>26</v>
      </c>
      <c r="I305" s="6"/>
      <c r="J305" s="7" t="s">
        <v>11</v>
      </c>
      <c r="K305" s="6"/>
      <c r="L305" s="6">
        <f>SUM(L298,L304)</f>
        <v>591</v>
      </c>
    </row>
    <row r="306" spans="2:12" x14ac:dyDescent="0.3">
      <c r="B306" s="1" t="s">
        <v>227</v>
      </c>
      <c r="C306" s="1"/>
      <c r="D306" s="1"/>
      <c r="E306" s="1"/>
      <c r="F306" s="1"/>
      <c r="H306" s="8" t="s">
        <v>11</v>
      </c>
      <c r="I306" s="9"/>
      <c r="J306" s="7" t="s">
        <v>11</v>
      </c>
      <c r="K306" s="9"/>
      <c r="L306" s="9"/>
    </row>
    <row r="307" spans="2:12" x14ac:dyDescent="0.3">
      <c r="B307" s="2" t="s">
        <v>1</v>
      </c>
      <c r="C307" s="2" t="s">
        <v>193</v>
      </c>
      <c r="D307" s="1"/>
      <c r="E307" s="1"/>
      <c r="F307" s="1"/>
      <c r="H307" s="5" t="s">
        <v>27</v>
      </c>
      <c r="I307" s="6"/>
      <c r="J307" s="7" t="s">
        <v>11</v>
      </c>
      <c r="K307" s="6"/>
      <c r="L307" s="6"/>
    </row>
    <row r="308" spans="2:12" x14ac:dyDescent="0.3">
      <c r="B308" s="2" t="s">
        <v>3</v>
      </c>
      <c r="C308" s="2" t="s">
        <v>133</v>
      </c>
      <c r="D308" s="1"/>
      <c r="E308" s="1"/>
      <c r="F308" s="1"/>
      <c r="H308" s="8" t="s">
        <v>163</v>
      </c>
      <c r="I308" s="9">
        <v>-2</v>
      </c>
      <c r="J308" s="7" t="s">
        <v>11</v>
      </c>
      <c r="K308" s="9">
        <v>100</v>
      </c>
      <c r="L308" s="9">
        <f>I308*K308</f>
        <v>-200</v>
      </c>
    </row>
    <row r="309" spans="2:12" x14ac:dyDescent="0.3">
      <c r="B309" s="2" t="s">
        <v>4</v>
      </c>
      <c r="C309" s="2" t="s">
        <v>157</v>
      </c>
      <c r="D309" s="1"/>
      <c r="E309" s="1"/>
      <c r="F309" s="1"/>
      <c r="H309" s="8" t="s">
        <v>230</v>
      </c>
      <c r="I309" s="9">
        <v>-1</v>
      </c>
      <c r="J309" s="7" t="s">
        <v>11</v>
      </c>
      <c r="K309" s="9">
        <v>250</v>
      </c>
      <c r="L309" s="9">
        <f>I309*K309</f>
        <v>-250</v>
      </c>
    </row>
    <row r="310" spans="2:12" x14ac:dyDescent="0.3">
      <c r="B310" s="2" t="s">
        <v>6</v>
      </c>
      <c r="C310" s="2" t="s">
        <v>361</v>
      </c>
      <c r="D310" s="1"/>
      <c r="E310" s="1"/>
      <c r="F310" s="1"/>
      <c r="H310" s="8" t="s">
        <v>196</v>
      </c>
      <c r="I310" s="12">
        <v>-0.2</v>
      </c>
      <c r="J310" s="7" t="s">
        <v>11</v>
      </c>
      <c r="K310" s="9">
        <v>500</v>
      </c>
      <c r="L310" s="9">
        <f>I310*K310</f>
        <v>-100</v>
      </c>
    </row>
    <row r="311" spans="2:12" x14ac:dyDescent="0.3">
      <c r="B311" s="2" t="s">
        <v>7</v>
      </c>
      <c r="C311" s="2" t="s">
        <v>8</v>
      </c>
      <c r="D311" s="1"/>
      <c r="E311" s="1"/>
      <c r="F311" s="1"/>
      <c r="H311" s="8" t="s">
        <v>38</v>
      </c>
      <c r="I311" s="9"/>
      <c r="J311" s="7" t="s">
        <v>11</v>
      </c>
      <c r="K311" s="9"/>
      <c r="L311" s="9">
        <v>-500</v>
      </c>
    </row>
    <row r="312" spans="2:12" x14ac:dyDescent="0.3">
      <c r="B312" s="1"/>
      <c r="C312" s="1"/>
      <c r="D312" s="1"/>
      <c r="E312" s="1"/>
      <c r="F312" s="1"/>
      <c r="H312" s="5" t="s">
        <v>39</v>
      </c>
      <c r="I312" s="6"/>
      <c r="J312" s="7" t="s">
        <v>11</v>
      </c>
      <c r="K312" s="6"/>
      <c r="L312" s="6">
        <f>SUM(L308:L311)</f>
        <v>-1050</v>
      </c>
    </row>
    <row r="313" spans="2:12" x14ac:dyDescent="0.3">
      <c r="B313" s="3" t="s">
        <v>9</v>
      </c>
      <c r="C313" s="4" t="s">
        <v>10</v>
      </c>
      <c r="D313" s="4" t="s">
        <v>11</v>
      </c>
      <c r="E313" s="4" t="s">
        <v>12</v>
      </c>
      <c r="F313" s="4" t="s">
        <v>13</v>
      </c>
      <c r="H313" s="8" t="s">
        <v>40</v>
      </c>
      <c r="I313" s="9"/>
      <c r="J313" s="7" t="s">
        <v>11</v>
      </c>
      <c r="K313" s="9"/>
      <c r="L313" s="9">
        <f>SUM(L305,L312)</f>
        <v>-459</v>
      </c>
    </row>
    <row r="314" spans="2:12" x14ac:dyDescent="0.3">
      <c r="B314" s="1"/>
      <c r="C314" s="1"/>
      <c r="D314" s="1"/>
      <c r="E314" s="1"/>
      <c r="F314" s="1"/>
      <c r="H314" s="1"/>
      <c r="I314" s="1"/>
      <c r="J314" s="1"/>
      <c r="K314" s="1"/>
      <c r="L314" s="1"/>
    </row>
    <row r="315" spans="2:12" x14ac:dyDescent="0.3">
      <c r="B315" s="2" t="s">
        <v>272</v>
      </c>
      <c r="C315" s="1"/>
      <c r="D315" s="1"/>
      <c r="E315" s="1"/>
      <c r="F315" s="1"/>
      <c r="H315" s="2" t="s">
        <v>275</v>
      </c>
      <c r="I315" s="1"/>
      <c r="J315" s="1"/>
      <c r="K315" s="1"/>
      <c r="L315" s="1"/>
    </row>
    <row r="316" spans="2:12" x14ac:dyDescent="0.3">
      <c r="B316" s="1"/>
      <c r="C316" s="1"/>
      <c r="D316" s="1"/>
      <c r="E316" s="1"/>
      <c r="F316" s="1"/>
      <c r="H316" s="1"/>
      <c r="I316" s="1"/>
      <c r="J316" s="1"/>
      <c r="K316" s="1"/>
      <c r="L316" s="1"/>
    </row>
    <row r="317" spans="2:12" x14ac:dyDescent="0.3">
      <c r="B317" s="2" t="s">
        <v>41</v>
      </c>
      <c r="C317" s="1"/>
      <c r="D317" s="1"/>
      <c r="E317" s="1"/>
      <c r="F317" s="1"/>
      <c r="H317" s="2" t="s">
        <v>41</v>
      </c>
      <c r="I317" s="1"/>
      <c r="J317" s="1"/>
      <c r="K317" s="1"/>
      <c r="L317" s="1"/>
    </row>
    <row r="318" spans="2:12" x14ac:dyDescent="0.3">
      <c r="B318" s="1"/>
      <c r="C318" s="1"/>
      <c r="D318" s="1"/>
      <c r="E318" s="1"/>
      <c r="F318" s="1"/>
      <c r="H318" s="1"/>
      <c r="I318" s="1"/>
      <c r="J318" s="1"/>
      <c r="K318" s="1"/>
      <c r="L318" s="1"/>
    </row>
    <row r="319" spans="2:12" x14ac:dyDescent="0.3">
      <c r="B319" s="1" t="s">
        <v>225</v>
      </c>
      <c r="C319" s="1"/>
      <c r="D319" s="1"/>
      <c r="E319" s="1"/>
      <c r="F319" s="1"/>
      <c r="H319" s="1" t="s">
        <v>228</v>
      </c>
      <c r="I319" s="1"/>
      <c r="J319" s="1"/>
      <c r="K319" s="1"/>
      <c r="L319" s="1"/>
    </row>
    <row r="320" spans="2:12" x14ac:dyDescent="0.3">
      <c r="B320" s="2" t="s">
        <v>1</v>
      </c>
      <c r="C320" s="2" t="s">
        <v>193</v>
      </c>
      <c r="D320" s="1"/>
      <c r="E320" s="1"/>
      <c r="F320" s="1"/>
      <c r="H320" s="2" t="s">
        <v>1</v>
      </c>
      <c r="I320" s="2" t="s">
        <v>193</v>
      </c>
      <c r="J320" s="1"/>
      <c r="K320" s="1"/>
      <c r="L320" s="1"/>
    </row>
    <row r="321" spans="2:12" x14ac:dyDescent="0.3">
      <c r="B321" s="2" t="s">
        <v>3</v>
      </c>
      <c r="C321" s="2" t="s">
        <v>133</v>
      </c>
      <c r="D321" s="1"/>
      <c r="E321" s="1"/>
      <c r="F321" s="1"/>
      <c r="H321" s="2" t="s">
        <v>3</v>
      </c>
      <c r="I321" s="2" t="s">
        <v>133</v>
      </c>
      <c r="J321" s="1"/>
      <c r="K321" s="1"/>
      <c r="L321" s="1"/>
    </row>
    <row r="322" spans="2:12" x14ac:dyDescent="0.3">
      <c r="B322" s="2" t="s">
        <v>4</v>
      </c>
      <c r="C322" s="2" t="s">
        <v>157</v>
      </c>
      <c r="D322" s="1"/>
      <c r="E322" s="1"/>
      <c r="F322" s="1"/>
      <c r="H322" s="2" t="s">
        <v>4</v>
      </c>
      <c r="I322" s="2" t="s">
        <v>157</v>
      </c>
      <c r="J322" s="1"/>
      <c r="K322" s="1"/>
      <c r="L322" s="1"/>
    </row>
    <row r="323" spans="2:12" x14ac:dyDescent="0.3">
      <c r="B323" s="2" t="s">
        <v>6</v>
      </c>
      <c r="C323" s="2" t="s">
        <v>361</v>
      </c>
      <c r="D323" s="1"/>
      <c r="E323" s="1"/>
      <c r="F323" s="1"/>
      <c r="H323" s="2" t="s">
        <v>6</v>
      </c>
      <c r="I323" s="2" t="s">
        <v>361</v>
      </c>
      <c r="J323" s="1"/>
      <c r="K323" s="1"/>
      <c r="L323" s="1"/>
    </row>
    <row r="324" spans="2:12" x14ac:dyDescent="0.3">
      <c r="B324" s="2" t="s">
        <v>7</v>
      </c>
      <c r="C324" s="2" t="s">
        <v>8</v>
      </c>
      <c r="D324" s="1"/>
      <c r="E324" s="1"/>
      <c r="F324" s="1"/>
      <c r="H324" s="2" t="s">
        <v>7</v>
      </c>
      <c r="I324" s="2" t="s">
        <v>137</v>
      </c>
      <c r="J324" s="1"/>
      <c r="K324" s="1"/>
      <c r="L324" s="1"/>
    </row>
    <row r="325" spans="2:12" x14ac:dyDescent="0.3">
      <c r="B325" s="1"/>
      <c r="C325" s="1"/>
      <c r="D325" s="1"/>
      <c r="E325" s="1"/>
      <c r="F325" s="1"/>
      <c r="H325" s="1"/>
      <c r="I325" s="1"/>
      <c r="J325" s="1"/>
      <c r="K325" s="1"/>
      <c r="L325" s="1"/>
    </row>
    <row r="326" spans="2:12" x14ac:dyDescent="0.3">
      <c r="B326" s="3" t="s">
        <v>9</v>
      </c>
      <c r="C326" s="4" t="s">
        <v>10</v>
      </c>
      <c r="D326" s="4" t="s">
        <v>11</v>
      </c>
      <c r="E326" s="4" t="s">
        <v>12</v>
      </c>
      <c r="F326" s="4" t="s">
        <v>13</v>
      </c>
      <c r="H326" s="3" t="s">
        <v>9</v>
      </c>
      <c r="I326" s="4" t="s">
        <v>10</v>
      </c>
      <c r="J326" s="4" t="s">
        <v>11</v>
      </c>
      <c r="K326" s="4" t="s">
        <v>12</v>
      </c>
      <c r="L326" s="4" t="s">
        <v>13</v>
      </c>
    </row>
    <row r="327" spans="2:12" x14ac:dyDescent="0.3">
      <c r="B327" s="5" t="s">
        <v>14</v>
      </c>
      <c r="C327" s="6"/>
      <c r="D327" s="7" t="s">
        <v>11</v>
      </c>
      <c r="E327" s="6"/>
      <c r="F327" s="6"/>
      <c r="H327" s="5" t="s">
        <v>14</v>
      </c>
      <c r="I327" s="6"/>
      <c r="J327" s="7" t="s">
        <v>11</v>
      </c>
      <c r="K327" s="6"/>
      <c r="L327" s="6"/>
    </row>
    <row r="328" spans="2:12" x14ac:dyDescent="0.3">
      <c r="B328" s="8" t="s">
        <v>207</v>
      </c>
      <c r="C328" s="9">
        <v>3350</v>
      </c>
      <c r="D328" s="7" t="s">
        <v>198</v>
      </c>
      <c r="E328" s="10"/>
      <c r="F328" s="9"/>
      <c r="H328" s="8" t="s">
        <v>199</v>
      </c>
      <c r="I328" s="9">
        <v>800</v>
      </c>
      <c r="J328" s="7" t="s">
        <v>198</v>
      </c>
      <c r="K328" s="10">
        <f>Intro_input!I61</f>
        <v>0.92</v>
      </c>
      <c r="L328" s="9">
        <f>I328*K328</f>
        <v>736</v>
      </c>
    </row>
    <row r="329" spans="2:12" x14ac:dyDescent="0.3">
      <c r="B329" s="8" t="s">
        <v>206</v>
      </c>
      <c r="C329" s="9">
        <v>3200</v>
      </c>
      <c r="D329" s="7" t="s">
        <v>198</v>
      </c>
      <c r="E329" s="10">
        <f>Intro_input!$I$52</f>
        <v>1.33</v>
      </c>
      <c r="F329" s="9">
        <f>C329*E329</f>
        <v>4256</v>
      </c>
      <c r="H329" s="5" t="s">
        <v>20</v>
      </c>
      <c r="I329" s="6"/>
      <c r="J329" s="7" t="s">
        <v>11</v>
      </c>
      <c r="K329" s="6"/>
      <c r="L329" s="6">
        <f>SUM(L328:L328)</f>
        <v>736</v>
      </c>
    </row>
    <row r="330" spans="2:12" x14ac:dyDescent="0.3">
      <c r="B330" s="5" t="s">
        <v>20</v>
      </c>
      <c r="C330" s="6"/>
      <c r="D330" s="7" t="s">
        <v>11</v>
      </c>
      <c r="E330" s="6"/>
      <c r="F330" s="6">
        <f>SUM(F328:F329)</f>
        <v>4256</v>
      </c>
      <c r="H330" s="8" t="s">
        <v>11</v>
      </c>
      <c r="I330" s="9"/>
      <c r="J330" s="7" t="s">
        <v>11</v>
      </c>
      <c r="K330" s="9"/>
      <c r="L330" s="9"/>
    </row>
    <row r="331" spans="2:12" x14ac:dyDescent="0.3">
      <c r="B331" s="8" t="s">
        <v>11</v>
      </c>
      <c r="C331" s="9"/>
      <c r="D331" s="7" t="s">
        <v>11</v>
      </c>
      <c r="E331" s="9"/>
      <c r="F331" s="9"/>
      <c r="H331" s="5" t="s">
        <v>21</v>
      </c>
      <c r="I331" s="6"/>
      <c r="J331" s="7" t="s">
        <v>11</v>
      </c>
      <c r="K331" s="6"/>
      <c r="L331" s="6"/>
    </row>
    <row r="332" spans="2:12" x14ac:dyDescent="0.3">
      <c r="B332" s="5" t="s">
        <v>21</v>
      </c>
      <c r="C332" s="6"/>
      <c r="D332" s="7" t="s">
        <v>11</v>
      </c>
      <c r="E332" s="6"/>
      <c r="F332" s="6"/>
      <c r="H332" s="5" t="s">
        <v>25</v>
      </c>
      <c r="I332" s="6"/>
      <c r="J332" s="7" t="s">
        <v>11</v>
      </c>
      <c r="K332" s="6"/>
      <c r="L332" s="6"/>
    </row>
    <row r="333" spans="2:12" x14ac:dyDescent="0.3">
      <c r="B333" s="8" t="s">
        <v>174</v>
      </c>
      <c r="C333" s="9">
        <v>-54</v>
      </c>
      <c r="D333" s="7" t="s">
        <v>16</v>
      </c>
      <c r="E333" s="10">
        <f>Intro_input!$I$17</f>
        <v>10</v>
      </c>
      <c r="F333" s="9">
        <f>C333*E333</f>
        <v>-540</v>
      </c>
      <c r="H333" s="5" t="s">
        <v>26</v>
      </c>
      <c r="I333" s="6"/>
      <c r="J333" s="7" t="s">
        <v>11</v>
      </c>
      <c r="K333" s="6"/>
      <c r="L333" s="6">
        <f>SUM(L329,L332)</f>
        <v>736</v>
      </c>
    </row>
    <row r="334" spans="2:12" x14ac:dyDescent="0.3">
      <c r="B334" s="8" t="s">
        <v>23</v>
      </c>
      <c r="C334" s="9">
        <v>-30</v>
      </c>
      <c r="D334" s="7" t="s">
        <v>24</v>
      </c>
      <c r="E334" s="10"/>
      <c r="F334" s="9"/>
      <c r="H334" s="8" t="s">
        <v>11</v>
      </c>
      <c r="I334" s="9"/>
      <c r="J334" s="7" t="s">
        <v>11</v>
      </c>
      <c r="K334" s="9"/>
      <c r="L334" s="9"/>
    </row>
    <row r="335" spans="2:12" x14ac:dyDescent="0.3">
      <c r="B335" s="8" t="s">
        <v>185</v>
      </c>
      <c r="C335" s="9">
        <v>-65</v>
      </c>
      <c r="D335" s="7" t="s">
        <v>71</v>
      </c>
      <c r="E335" s="10">
        <v>2.6</v>
      </c>
      <c r="F335" s="9">
        <f>C335*E335</f>
        <v>-169</v>
      </c>
      <c r="H335" s="5" t="s">
        <v>27</v>
      </c>
      <c r="I335" s="6"/>
      <c r="J335" s="7" t="s">
        <v>11</v>
      </c>
      <c r="K335" s="6"/>
      <c r="L335" s="6"/>
    </row>
    <row r="336" spans="2:12" x14ac:dyDescent="0.3">
      <c r="B336" s="5" t="s">
        <v>25</v>
      </c>
      <c r="C336" s="6"/>
      <c r="D336" s="7" t="s">
        <v>11</v>
      </c>
      <c r="E336" s="6"/>
      <c r="F336" s="6">
        <f>SUM(F332:F335)</f>
        <v>-709</v>
      </c>
      <c r="H336" s="8" t="s">
        <v>91</v>
      </c>
      <c r="I336" s="12">
        <v>-0.2</v>
      </c>
      <c r="J336" s="7" t="s">
        <v>11</v>
      </c>
      <c r="K336" s="9">
        <v>175</v>
      </c>
      <c r="L336" s="9">
        <f>I336*K336</f>
        <v>-35</v>
      </c>
    </row>
    <row r="337" spans="2:12" x14ac:dyDescent="0.3">
      <c r="B337" s="5" t="s">
        <v>26</v>
      </c>
      <c r="C337" s="6"/>
      <c r="D337" s="7" t="s">
        <v>11</v>
      </c>
      <c r="E337" s="6"/>
      <c r="F337" s="6">
        <f>SUM(F330,F336)</f>
        <v>3547</v>
      </c>
      <c r="H337" s="8" t="s">
        <v>230</v>
      </c>
      <c r="I337" s="9">
        <v>-1</v>
      </c>
      <c r="J337" s="7" t="s">
        <v>11</v>
      </c>
      <c r="K337" s="9">
        <v>250</v>
      </c>
      <c r="L337" s="9">
        <f>I337*K337</f>
        <v>-250</v>
      </c>
    </row>
    <row r="338" spans="2:12" x14ac:dyDescent="0.3">
      <c r="B338" s="8" t="s">
        <v>11</v>
      </c>
      <c r="C338" s="9"/>
      <c r="D338" s="7" t="s">
        <v>11</v>
      </c>
      <c r="E338" s="9"/>
      <c r="F338" s="9"/>
      <c r="H338" s="8" t="s">
        <v>196</v>
      </c>
      <c r="I338" s="12">
        <v>-0.2</v>
      </c>
      <c r="J338" s="7" t="s">
        <v>11</v>
      </c>
      <c r="K338" s="9">
        <v>500</v>
      </c>
      <c r="L338" s="9">
        <f>I338*K338</f>
        <v>-100</v>
      </c>
    </row>
    <row r="339" spans="2:12" x14ac:dyDescent="0.3">
      <c r="B339" s="5" t="s">
        <v>27</v>
      </c>
      <c r="C339" s="6"/>
      <c r="D339" s="7" t="s">
        <v>11</v>
      </c>
      <c r="E339" s="6"/>
      <c r="F339" s="6"/>
      <c r="H339" s="8" t="s">
        <v>38</v>
      </c>
      <c r="I339" s="9"/>
      <c r="J339" s="7" t="s">
        <v>11</v>
      </c>
      <c r="K339" s="9"/>
      <c r="L339" s="9">
        <v>-500</v>
      </c>
    </row>
    <row r="340" spans="2:12" x14ac:dyDescent="0.3">
      <c r="B340" s="8" t="s">
        <v>30</v>
      </c>
      <c r="C340" s="9">
        <v>-30</v>
      </c>
      <c r="D340" s="7" t="s">
        <v>11</v>
      </c>
      <c r="E340" s="9">
        <v>25</v>
      </c>
      <c r="F340" s="9">
        <f t="shared" ref="F340:F345" si="12">C340*E340</f>
        <v>-750</v>
      </c>
      <c r="H340" s="5" t="s">
        <v>39</v>
      </c>
      <c r="I340" s="6"/>
      <c r="J340" s="7" t="s">
        <v>11</v>
      </c>
      <c r="K340" s="6"/>
      <c r="L340" s="6">
        <f>SUM(L336:L339)</f>
        <v>-885</v>
      </c>
    </row>
    <row r="341" spans="2:12" x14ac:dyDescent="0.3">
      <c r="B341" s="8" t="s">
        <v>163</v>
      </c>
      <c r="C341" s="9">
        <v>-1</v>
      </c>
      <c r="D341" s="7" t="s">
        <v>11</v>
      </c>
      <c r="E341" s="9">
        <v>100</v>
      </c>
      <c r="F341" s="9">
        <f t="shared" si="12"/>
        <v>-100</v>
      </c>
      <c r="H341" s="8" t="s">
        <v>40</v>
      </c>
      <c r="I341" s="9"/>
      <c r="J341" s="7" t="s">
        <v>11</v>
      </c>
      <c r="K341" s="9"/>
      <c r="L341" s="9">
        <f>SUM(L333,L340)</f>
        <v>-149</v>
      </c>
    </row>
    <row r="342" spans="2:12" x14ac:dyDescent="0.3">
      <c r="B342" s="8" t="s">
        <v>93</v>
      </c>
      <c r="C342" s="9">
        <v>-2</v>
      </c>
      <c r="D342" s="7" t="s">
        <v>11</v>
      </c>
      <c r="E342" s="9">
        <v>225</v>
      </c>
      <c r="F342" s="9">
        <f t="shared" si="12"/>
        <v>-450</v>
      </c>
      <c r="H342" s="1"/>
      <c r="I342" s="1"/>
      <c r="J342" s="1"/>
      <c r="K342" s="1"/>
      <c r="L342" s="1"/>
    </row>
    <row r="343" spans="2:12" x14ac:dyDescent="0.3">
      <c r="B343" s="8" t="s">
        <v>238</v>
      </c>
      <c r="C343" s="9">
        <v>-2</v>
      </c>
      <c r="D343" s="7" t="s">
        <v>11</v>
      </c>
      <c r="E343" s="9">
        <v>170</v>
      </c>
      <c r="F343" s="9">
        <f t="shared" si="12"/>
        <v>-340</v>
      </c>
      <c r="H343" s="2" t="s">
        <v>320</v>
      </c>
      <c r="I343" s="1"/>
      <c r="J343" s="1"/>
      <c r="K343" s="1"/>
      <c r="L343" s="1"/>
    </row>
    <row r="344" spans="2:12" x14ac:dyDescent="0.3">
      <c r="B344" s="8" t="s">
        <v>237</v>
      </c>
      <c r="C344" s="9">
        <v>-2</v>
      </c>
      <c r="D344" s="7" t="s">
        <v>11</v>
      </c>
      <c r="E344" s="9">
        <v>492</v>
      </c>
      <c r="F344" s="9">
        <f t="shared" si="12"/>
        <v>-984</v>
      </c>
      <c r="H344" s="1"/>
      <c r="I344" s="1"/>
      <c r="J344" s="1"/>
      <c r="K344" s="1"/>
      <c r="L344" s="1"/>
    </row>
    <row r="345" spans="2:12" x14ac:dyDescent="0.3">
      <c r="B345" s="8" t="s">
        <v>230</v>
      </c>
      <c r="C345" s="9">
        <v>-1</v>
      </c>
      <c r="D345" s="7" t="s">
        <v>11</v>
      </c>
      <c r="E345" s="9">
        <v>250</v>
      </c>
      <c r="F345" s="9">
        <f t="shared" si="12"/>
        <v>-250</v>
      </c>
      <c r="H345" s="2" t="s">
        <v>41</v>
      </c>
      <c r="I345" s="1"/>
      <c r="J345" s="1"/>
      <c r="K345" s="1"/>
      <c r="L345" s="1"/>
    </row>
    <row r="346" spans="2:12" x14ac:dyDescent="0.3">
      <c r="B346" s="8" t="s">
        <v>38</v>
      </c>
      <c r="C346" s="9"/>
      <c r="D346" s="7" t="s">
        <v>11</v>
      </c>
      <c r="E346" s="9"/>
      <c r="F346" s="9">
        <v>-750</v>
      </c>
      <c r="H346" s="1"/>
      <c r="I346" s="1"/>
      <c r="J346" s="1"/>
      <c r="K346" s="1"/>
      <c r="L346" s="1"/>
    </row>
    <row r="347" spans="2:12" x14ac:dyDescent="0.3">
      <c r="B347" s="5" t="s">
        <v>39</v>
      </c>
      <c r="C347" s="6"/>
      <c r="D347" s="7" t="s">
        <v>11</v>
      </c>
      <c r="E347" s="6"/>
      <c r="F347" s="6">
        <f>SUM(F340:F346)</f>
        <v>-3624</v>
      </c>
      <c r="H347" s="1" t="s">
        <v>227</v>
      </c>
      <c r="I347" s="1"/>
      <c r="J347" s="1"/>
      <c r="K347" s="1"/>
      <c r="L347" s="1"/>
    </row>
    <row r="348" spans="2:12" x14ac:dyDescent="0.3">
      <c r="B348" s="8" t="s">
        <v>40</v>
      </c>
      <c r="C348" s="9"/>
      <c r="D348" s="7" t="s">
        <v>11</v>
      </c>
      <c r="E348" s="9"/>
      <c r="F348" s="9">
        <f>SUM(F337,F347)</f>
        <v>-77</v>
      </c>
      <c r="H348" s="2" t="s">
        <v>1</v>
      </c>
      <c r="I348" s="2" t="s">
        <v>193</v>
      </c>
      <c r="J348" s="1"/>
      <c r="K348" s="1"/>
      <c r="L348" s="1"/>
    </row>
    <row r="349" spans="2:12" x14ac:dyDescent="0.3">
      <c r="B349" s="1"/>
      <c r="C349" s="1"/>
      <c r="D349" s="1"/>
      <c r="E349" s="1"/>
      <c r="F349" s="1"/>
      <c r="H349" s="2" t="s">
        <v>3</v>
      </c>
      <c r="I349" s="2" t="s">
        <v>133</v>
      </c>
      <c r="J349" s="1"/>
      <c r="K349" s="1"/>
      <c r="L349" s="1"/>
    </row>
    <row r="350" spans="2:12" x14ac:dyDescent="0.3">
      <c r="B350" s="2" t="s">
        <v>229</v>
      </c>
      <c r="C350" s="1"/>
      <c r="D350" s="1"/>
      <c r="E350" s="1"/>
      <c r="F350" s="1"/>
      <c r="H350" s="2" t="s">
        <v>4</v>
      </c>
      <c r="I350" s="2" t="s">
        <v>157</v>
      </c>
      <c r="J350" s="1"/>
      <c r="K350" s="1"/>
      <c r="L350" s="1"/>
    </row>
    <row r="351" spans="2:12" x14ac:dyDescent="0.3">
      <c r="B351" s="1"/>
      <c r="C351" s="1"/>
      <c r="D351" s="1"/>
      <c r="E351" s="1"/>
      <c r="F351" s="1"/>
      <c r="H351" s="2" t="s">
        <v>6</v>
      </c>
      <c r="I351" s="2" t="s">
        <v>361</v>
      </c>
      <c r="J351" s="1"/>
      <c r="K351" s="1"/>
      <c r="L351" s="1"/>
    </row>
    <row r="352" spans="2:12" x14ac:dyDescent="0.3">
      <c r="B352" s="2" t="s">
        <v>41</v>
      </c>
      <c r="C352" s="1"/>
      <c r="D352" s="1"/>
      <c r="E352" s="1"/>
      <c r="F352" s="1"/>
      <c r="H352" s="2" t="s">
        <v>7</v>
      </c>
      <c r="I352" s="2" t="s">
        <v>137</v>
      </c>
      <c r="J352" s="1"/>
      <c r="K352" s="1"/>
      <c r="L352" s="1"/>
    </row>
    <row r="353" spans="2:12" x14ac:dyDescent="0.3">
      <c r="B353" s="1"/>
      <c r="C353" s="1"/>
      <c r="D353" s="1"/>
      <c r="E353" s="1"/>
      <c r="F353" s="1"/>
      <c r="H353" s="1"/>
      <c r="I353" s="1"/>
      <c r="J353" s="1"/>
      <c r="K353" s="1"/>
      <c r="L353" s="1"/>
    </row>
    <row r="354" spans="2:12" x14ac:dyDescent="0.3">
      <c r="B354" s="1" t="s">
        <v>223</v>
      </c>
      <c r="C354" s="1"/>
      <c r="D354" s="1"/>
      <c r="E354" s="1"/>
      <c r="F354" s="1"/>
      <c r="H354" s="3" t="s">
        <v>9</v>
      </c>
      <c r="I354" s="4" t="s">
        <v>10</v>
      </c>
      <c r="J354" s="4" t="s">
        <v>11</v>
      </c>
      <c r="K354" s="4" t="s">
        <v>12</v>
      </c>
      <c r="L354" s="4" t="s">
        <v>13</v>
      </c>
    </row>
    <row r="355" spans="2:12" x14ac:dyDescent="0.3">
      <c r="B355" s="2" t="s">
        <v>1</v>
      </c>
      <c r="C355" s="2" t="s">
        <v>193</v>
      </c>
      <c r="D355" s="1"/>
      <c r="E355" s="1"/>
      <c r="F355" s="1"/>
      <c r="H355" s="1"/>
      <c r="I355" s="1"/>
      <c r="J355" s="1"/>
      <c r="K355" s="1"/>
      <c r="L355" s="1"/>
    </row>
    <row r="356" spans="2:12" x14ac:dyDescent="0.3">
      <c r="B356" s="2" t="s">
        <v>3</v>
      </c>
      <c r="C356" s="2" t="s">
        <v>133</v>
      </c>
      <c r="D356" s="1"/>
      <c r="E356" s="1"/>
      <c r="F356" s="1"/>
      <c r="H356" s="2" t="s">
        <v>272</v>
      </c>
      <c r="I356" s="1"/>
      <c r="J356" s="1"/>
      <c r="K356" s="1"/>
      <c r="L356" s="1"/>
    </row>
    <row r="357" spans="2:12" x14ac:dyDescent="0.3">
      <c r="B357" s="2" t="s">
        <v>4</v>
      </c>
      <c r="C357" s="2" t="s">
        <v>157</v>
      </c>
      <c r="D357" s="1"/>
      <c r="E357" s="1"/>
      <c r="F357" s="1"/>
      <c r="H357" s="2" t="s">
        <v>271</v>
      </c>
      <c r="I357" s="1"/>
      <c r="J357" s="1"/>
      <c r="K357" s="1"/>
      <c r="L357" s="1"/>
    </row>
    <row r="358" spans="2:12" x14ac:dyDescent="0.3">
      <c r="B358" s="2" t="s">
        <v>6</v>
      </c>
      <c r="C358" s="2" t="s">
        <v>361</v>
      </c>
      <c r="D358" s="1"/>
      <c r="E358" s="1"/>
      <c r="F358" s="1"/>
      <c r="H358" s="1"/>
      <c r="I358" s="1"/>
      <c r="J358" s="1"/>
      <c r="K358" s="1"/>
      <c r="L358" s="1"/>
    </row>
    <row r="359" spans="2:12" x14ac:dyDescent="0.3">
      <c r="B359" s="2" t="s">
        <v>7</v>
      </c>
      <c r="C359" s="2" t="s">
        <v>8</v>
      </c>
      <c r="D359" s="1"/>
      <c r="E359" s="1"/>
      <c r="F359" s="1"/>
      <c r="H359" s="2" t="s">
        <v>41</v>
      </c>
      <c r="I359" s="1"/>
      <c r="J359" s="1"/>
      <c r="K359" s="1"/>
      <c r="L359" s="1"/>
    </row>
    <row r="360" spans="2:12" x14ac:dyDescent="0.3">
      <c r="B360" s="1"/>
      <c r="C360" s="1"/>
      <c r="D360" s="1"/>
      <c r="E360" s="1"/>
      <c r="F360" s="1"/>
      <c r="H360" s="1"/>
      <c r="I360" s="1"/>
      <c r="J360" s="1"/>
      <c r="K360" s="1"/>
      <c r="L360" s="1"/>
    </row>
    <row r="361" spans="2:12" x14ac:dyDescent="0.3">
      <c r="B361" s="3" t="s">
        <v>9</v>
      </c>
      <c r="C361" s="4" t="s">
        <v>10</v>
      </c>
      <c r="D361" s="4" t="s">
        <v>11</v>
      </c>
      <c r="E361" s="4" t="s">
        <v>12</v>
      </c>
      <c r="F361" s="4" t="s">
        <v>13</v>
      </c>
      <c r="H361" s="1" t="s">
        <v>225</v>
      </c>
      <c r="I361" s="1"/>
      <c r="J361" s="1"/>
      <c r="K361" s="1"/>
      <c r="L361" s="1"/>
    </row>
    <row r="362" spans="2:12" x14ac:dyDescent="0.3">
      <c r="B362" s="5" t="s">
        <v>14</v>
      </c>
      <c r="C362" s="6"/>
      <c r="D362" s="7" t="s">
        <v>11</v>
      </c>
      <c r="E362" s="6"/>
      <c r="F362" s="6"/>
      <c r="H362" s="2" t="s">
        <v>1</v>
      </c>
      <c r="I362" s="2" t="s">
        <v>193</v>
      </c>
      <c r="J362" s="1"/>
      <c r="K362" s="1"/>
      <c r="L362" s="1"/>
    </row>
    <row r="363" spans="2:12" x14ac:dyDescent="0.3">
      <c r="B363" s="8" t="s">
        <v>207</v>
      </c>
      <c r="C363" s="9">
        <v>6316</v>
      </c>
      <c r="D363" s="7" t="s">
        <v>198</v>
      </c>
      <c r="E363" s="10"/>
      <c r="F363" s="9"/>
      <c r="H363" s="2" t="s">
        <v>3</v>
      </c>
      <c r="I363" s="2" t="s">
        <v>133</v>
      </c>
      <c r="J363" s="1"/>
      <c r="K363" s="1"/>
      <c r="L363" s="1"/>
    </row>
    <row r="364" spans="2:12" x14ac:dyDescent="0.3">
      <c r="B364" s="8" t="s">
        <v>206</v>
      </c>
      <c r="C364" s="9">
        <v>6000</v>
      </c>
      <c r="D364" s="7" t="s">
        <v>198</v>
      </c>
      <c r="E364" s="10">
        <f>Intro_input!$I$53</f>
        <v>1.26</v>
      </c>
      <c r="F364" s="9">
        <f>C364*E364</f>
        <v>7560</v>
      </c>
      <c r="H364" s="2" t="s">
        <v>4</v>
      </c>
      <c r="I364" s="2" t="s">
        <v>157</v>
      </c>
      <c r="J364" s="1"/>
      <c r="K364" s="1"/>
      <c r="L364" s="1"/>
    </row>
    <row r="365" spans="2:12" x14ac:dyDescent="0.3">
      <c r="B365" s="5" t="s">
        <v>20</v>
      </c>
      <c r="C365" s="6"/>
      <c r="D365" s="7" t="s">
        <v>11</v>
      </c>
      <c r="E365" s="6"/>
      <c r="F365" s="6">
        <f>SUM(F363:F364)</f>
        <v>7560</v>
      </c>
      <c r="H365" s="2" t="s">
        <v>6</v>
      </c>
      <c r="I365" s="2" t="s">
        <v>361</v>
      </c>
      <c r="J365" s="1"/>
      <c r="K365" s="1"/>
      <c r="L365" s="1"/>
    </row>
    <row r="366" spans="2:12" x14ac:dyDescent="0.3">
      <c r="B366" s="8" t="s">
        <v>11</v>
      </c>
      <c r="C366" s="9"/>
      <c r="D366" s="7" t="s">
        <v>11</v>
      </c>
      <c r="E366" s="9"/>
      <c r="F366" s="9"/>
      <c r="H366" s="2" t="s">
        <v>7</v>
      </c>
      <c r="I366" s="2" t="s">
        <v>137</v>
      </c>
      <c r="J366" s="1"/>
      <c r="K366" s="1"/>
      <c r="L366" s="1"/>
    </row>
    <row r="367" spans="2:12" x14ac:dyDescent="0.3">
      <c r="B367" s="5" t="s">
        <v>21</v>
      </c>
      <c r="C367" s="6"/>
      <c r="D367" s="7" t="s">
        <v>11</v>
      </c>
      <c r="E367" s="6"/>
      <c r="F367" s="6"/>
      <c r="H367" s="1"/>
      <c r="I367" s="1"/>
      <c r="J367" s="1"/>
      <c r="K367" s="1"/>
      <c r="L367" s="1"/>
    </row>
    <row r="368" spans="2:12" x14ac:dyDescent="0.3">
      <c r="B368" s="8" t="s">
        <v>22</v>
      </c>
      <c r="C368" s="9">
        <v>-100</v>
      </c>
      <c r="D368" s="7" t="s">
        <v>16</v>
      </c>
      <c r="E368" s="10">
        <v>3.65</v>
      </c>
      <c r="F368" s="9">
        <f>C368*E368</f>
        <v>-365</v>
      </c>
      <c r="H368" s="3" t="s">
        <v>9</v>
      </c>
      <c r="I368" s="4" t="s">
        <v>10</v>
      </c>
      <c r="J368" s="4" t="s">
        <v>11</v>
      </c>
      <c r="K368" s="4" t="s">
        <v>12</v>
      </c>
      <c r="L368" s="4" t="s">
        <v>13</v>
      </c>
    </row>
    <row r="369" spans="2:12" x14ac:dyDescent="0.3">
      <c r="B369" s="8" t="s">
        <v>23</v>
      </c>
      <c r="C369" s="9">
        <v>-41</v>
      </c>
      <c r="D369" s="7" t="s">
        <v>24</v>
      </c>
      <c r="E369" s="10"/>
      <c r="F369" s="9"/>
      <c r="H369" s="5" t="s">
        <v>14</v>
      </c>
      <c r="I369" s="6"/>
      <c r="J369" s="7" t="s">
        <v>11</v>
      </c>
      <c r="K369" s="6"/>
      <c r="L369" s="6"/>
    </row>
    <row r="370" spans="2:12" x14ac:dyDescent="0.3">
      <c r="B370" s="8" t="s">
        <v>166</v>
      </c>
      <c r="C370" s="9"/>
      <c r="D370" s="7" t="s">
        <v>71</v>
      </c>
      <c r="E370" s="9"/>
      <c r="F370" s="9">
        <v>-91</v>
      </c>
      <c r="H370" s="8" t="s">
        <v>207</v>
      </c>
      <c r="I370" s="9">
        <v>3350</v>
      </c>
      <c r="J370" s="7" t="s">
        <v>198</v>
      </c>
      <c r="K370" s="10"/>
      <c r="L370" s="9"/>
    </row>
    <row r="371" spans="2:12" x14ac:dyDescent="0.3">
      <c r="B371" s="8" t="s">
        <v>165</v>
      </c>
      <c r="C371" s="9"/>
      <c r="D371" s="7" t="s">
        <v>71</v>
      </c>
      <c r="E371" s="9"/>
      <c r="F371" s="9">
        <v>-176</v>
      </c>
      <c r="H371" s="8" t="s">
        <v>206</v>
      </c>
      <c r="I371" s="9">
        <v>3200</v>
      </c>
      <c r="J371" s="7" t="s">
        <v>198</v>
      </c>
      <c r="K371" s="10">
        <f>Intro_input!$I$52</f>
        <v>1.33</v>
      </c>
      <c r="L371" s="9">
        <f>I371*K371</f>
        <v>4256</v>
      </c>
    </row>
    <row r="372" spans="2:12" x14ac:dyDescent="0.3">
      <c r="B372" s="8" t="s">
        <v>164</v>
      </c>
      <c r="C372" s="9"/>
      <c r="D372" s="7" t="s">
        <v>71</v>
      </c>
      <c r="E372" s="9"/>
      <c r="F372" s="9">
        <v>-28</v>
      </c>
      <c r="H372" s="5" t="s">
        <v>20</v>
      </c>
      <c r="I372" s="6"/>
      <c r="J372" s="7" t="s">
        <v>11</v>
      </c>
      <c r="K372" s="6"/>
      <c r="L372" s="6">
        <f>SUM(L370:L371)</f>
        <v>4256</v>
      </c>
    </row>
    <row r="373" spans="2:12" x14ac:dyDescent="0.3">
      <c r="B373" s="8" t="s">
        <v>185</v>
      </c>
      <c r="C373" s="9">
        <v>-164</v>
      </c>
      <c r="D373" s="7" t="s">
        <v>71</v>
      </c>
      <c r="E373" s="10">
        <v>2.6</v>
      </c>
      <c r="F373" s="9">
        <f>C373*E373</f>
        <v>-426.40000000000003</v>
      </c>
      <c r="H373" s="8" t="s">
        <v>11</v>
      </c>
      <c r="I373" s="9"/>
      <c r="J373" s="7" t="s">
        <v>11</v>
      </c>
      <c r="K373" s="9"/>
      <c r="L373" s="9"/>
    </row>
    <row r="374" spans="2:12" x14ac:dyDescent="0.3">
      <c r="B374" s="5" t="s">
        <v>25</v>
      </c>
      <c r="C374" s="6"/>
      <c r="D374" s="7" t="s">
        <v>11</v>
      </c>
      <c r="E374" s="6"/>
      <c r="F374" s="6">
        <f>SUM(F367:F373)</f>
        <v>-1086.4000000000001</v>
      </c>
      <c r="H374" s="5" t="s">
        <v>21</v>
      </c>
      <c r="I374" s="6"/>
      <c r="J374" s="7" t="s">
        <v>11</v>
      </c>
      <c r="K374" s="6"/>
      <c r="L374" s="6"/>
    </row>
    <row r="375" spans="2:12" x14ac:dyDescent="0.3">
      <c r="B375" s="5" t="s">
        <v>26</v>
      </c>
      <c r="C375" s="6"/>
      <c r="D375" s="7" t="s">
        <v>11</v>
      </c>
      <c r="E375" s="6"/>
      <c r="F375" s="6">
        <f>SUM(F365,F374)</f>
        <v>6473.6</v>
      </c>
      <c r="H375" s="8" t="s">
        <v>174</v>
      </c>
      <c r="I375" s="9">
        <v>-158</v>
      </c>
      <c r="J375" s="7" t="s">
        <v>16</v>
      </c>
      <c r="K375" s="10">
        <f>Intro_input!$I$17</f>
        <v>10</v>
      </c>
      <c r="L375" s="9">
        <f>I375*K375</f>
        <v>-1580</v>
      </c>
    </row>
    <row r="376" spans="2:12" x14ac:dyDescent="0.3">
      <c r="B376" s="8" t="s">
        <v>11</v>
      </c>
      <c r="C376" s="9"/>
      <c r="D376" s="7" t="s">
        <v>11</v>
      </c>
      <c r="E376" s="9"/>
      <c r="F376" s="9"/>
      <c r="H376" s="8" t="s">
        <v>168</v>
      </c>
      <c r="I376" s="9">
        <v>-5</v>
      </c>
      <c r="J376" s="7" t="s">
        <v>16</v>
      </c>
      <c r="K376" s="10">
        <f>Intro_input!$I$18</f>
        <v>16</v>
      </c>
      <c r="L376" s="9">
        <f>I376*K376</f>
        <v>-80</v>
      </c>
    </row>
    <row r="377" spans="2:12" x14ac:dyDescent="0.3">
      <c r="B377" s="5" t="s">
        <v>27</v>
      </c>
      <c r="C377" s="6"/>
      <c r="D377" s="7" t="s">
        <v>11</v>
      </c>
      <c r="E377" s="6"/>
      <c r="F377" s="6"/>
      <c r="H377" s="8" t="s">
        <v>167</v>
      </c>
      <c r="I377" s="9">
        <v>-77</v>
      </c>
      <c r="J377" s="7" t="s">
        <v>16</v>
      </c>
      <c r="K377" s="10">
        <f>Intro_input!$I$19</f>
        <v>9</v>
      </c>
      <c r="L377" s="9">
        <f>I377*K377</f>
        <v>-693</v>
      </c>
    </row>
    <row r="378" spans="2:12" x14ac:dyDescent="0.3">
      <c r="B378" s="8" t="s">
        <v>28</v>
      </c>
      <c r="C378" s="9">
        <v>-1</v>
      </c>
      <c r="D378" s="7" t="s">
        <v>11</v>
      </c>
      <c r="E378" s="9">
        <v>725</v>
      </c>
      <c r="F378" s="9">
        <f t="shared" ref="F378:F383" si="13">C378*E378</f>
        <v>-725</v>
      </c>
      <c r="H378" s="8" t="s">
        <v>185</v>
      </c>
      <c r="I378" s="9">
        <v>-65</v>
      </c>
      <c r="J378" s="7" t="s">
        <v>71</v>
      </c>
      <c r="K378" s="10">
        <v>2.6</v>
      </c>
      <c r="L378" s="9">
        <f>I378*K378</f>
        <v>-169</v>
      </c>
    </row>
    <row r="379" spans="2:12" x14ac:dyDescent="0.3">
      <c r="B379" s="8" t="s">
        <v>30</v>
      </c>
      <c r="C379" s="9">
        <v>-41</v>
      </c>
      <c r="D379" s="7" t="s">
        <v>11</v>
      </c>
      <c r="E379" s="9">
        <v>20</v>
      </c>
      <c r="F379" s="9">
        <f t="shared" si="13"/>
        <v>-820</v>
      </c>
      <c r="H379" s="5" t="s">
        <v>25</v>
      </c>
      <c r="I379" s="6"/>
      <c r="J379" s="7" t="s">
        <v>11</v>
      </c>
      <c r="K379" s="6"/>
      <c r="L379" s="6">
        <f>SUM(L374:L378)</f>
        <v>-2522</v>
      </c>
    </row>
    <row r="380" spans="2:12" x14ac:dyDescent="0.3">
      <c r="B380" s="8" t="s">
        <v>31</v>
      </c>
      <c r="C380" s="9">
        <v>-1</v>
      </c>
      <c r="D380" s="7" t="s">
        <v>11</v>
      </c>
      <c r="E380" s="9">
        <v>400</v>
      </c>
      <c r="F380" s="9">
        <f t="shared" si="13"/>
        <v>-400</v>
      </c>
      <c r="H380" s="5" t="s">
        <v>26</v>
      </c>
      <c r="I380" s="6"/>
      <c r="J380" s="7" t="s">
        <v>11</v>
      </c>
      <c r="K380" s="6"/>
      <c r="L380" s="6">
        <f>SUM(L372,L379)</f>
        <v>1734</v>
      </c>
    </row>
    <row r="381" spans="2:12" x14ac:dyDescent="0.3">
      <c r="B381" s="8" t="s">
        <v>91</v>
      </c>
      <c r="C381" s="9">
        <v>-1</v>
      </c>
      <c r="D381" s="7" t="s">
        <v>11</v>
      </c>
      <c r="E381" s="9">
        <v>175</v>
      </c>
      <c r="F381" s="9">
        <f t="shared" si="13"/>
        <v>-175</v>
      </c>
      <c r="H381" s="8" t="s">
        <v>11</v>
      </c>
      <c r="I381" s="9"/>
      <c r="J381" s="7" t="s">
        <v>11</v>
      </c>
      <c r="K381" s="9"/>
      <c r="L381" s="9"/>
    </row>
    <row r="382" spans="2:12" x14ac:dyDescent="0.3">
      <c r="B382" s="8" t="s">
        <v>162</v>
      </c>
      <c r="C382" s="9">
        <v>-2</v>
      </c>
      <c r="D382" s="7" t="s">
        <v>11</v>
      </c>
      <c r="E382" s="9">
        <v>140</v>
      </c>
      <c r="F382" s="9">
        <f t="shared" si="13"/>
        <v>-280</v>
      </c>
      <c r="H382" s="5" t="s">
        <v>27</v>
      </c>
      <c r="I382" s="6"/>
      <c r="J382" s="7" t="s">
        <v>11</v>
      </c>
      <c r="K382" s="6"/>
      <c r="L382" s="6"/>
    </row>
    <row r="383" spans="2:12" x14ac:dyDescent="0.3">
      <c r="B383" s="8" t="s">
        <v>203</v>
      </c>
      <c r="C383" s="9">
        <v>-1</v>
      </c>
      <c r="D383" s="7" t="s">
        <v>11</v>
      </c>
      <c r="E383" s="9">
        <v>1531</v>
      </c>
      <c r="F383" s="9">
        <f t="shared" si="13"/>
        <v>-1531</v>
      </c>
      <c r="H383" s="8" t="s">
        <v>163</v>
      </c>
      <c r="I383" s="9">
        <v>-1</v>
      </c>
      <c r="J383" s="7" t="s">
        <v>11</v>
      </c>
      <c r="K383" s="9">
        <v>100</v>
      </c>
      <c r="L383" s="9">
        <f>I383*K383</f>
        <v>-100</v>
      </c>
    </row>
    <row r="384" spans="2:12" x14ac:dyDescent="0.3">
      <c r="B384" s="8" t="s">
        <v>38</v>
      </c>
      <c r="C384" s="9"/>
      <c r="D384" s="7" t="s">
        <v>11</v>
      </c>
      <c r="E384" s="9"/>
      <c r="F384" s="9">
        <v>-750</v>
      </c>
      <c r="H384" s="8" t="s">
        <v>93</v>
      </c>
      <c r="I384" s="9">
        <v>-2</v>
      </c>
      <c r="J384" s="7" t="s">
        <v>11</v>
      </c>
      <c r="K384" s="9">
        <v>225</v>
      </c>
      <c r="L384" s="9">
        <f>I384*K384</f>
        <v>-450</v>
      </c>
    </row>
    <row r="385" spans="2:12" x14ac:dyDescent="0.3">
      <c r="B385" s="5" t="s">
        <v>39</v>
      </c>
      <c r="C385" s="6"/>
      <c r="D385" s="7" t="s">
        <v>11</v>
      </c>
      <c r="E385" s="6"/>
      <c r="F385" s="6">
        <f>SUM(F378:F384)</f>
        <v>-4681</v>
      </c>
      <c r="H385" s="8" t="s">
        <v>238</v>
      </c>
      <c r="I385" s="9">
        <v>-2</v>
      </c>
      <c r="J385" s="7" t="s">
        <v>11</v>
      </c>
      <c r="K385" s="9">
        <v>170</v>
      </c>
      <c r="L385" s="9">
        <f>I385*K385</f>
        <v>-340</v>
      </c>
    </row>
    <row r="386" spans="2:12" x14ac:dyDescent="0.3">
      <c r="B386" s="8" t="s">
        <v>40</v>
      </c>
      <c r="C386" s="9"/>
      <c r="D386" s="7" t="s">
        <v>11</v>
      </c>
      <c r="E386" s="9"/>
      <c r="F386" s="9">
        <f>SUM(F375,F385)</f>
        <v>1792.6000000000004</v>
      </c>
      <c r="H386" s="8" t="s">
        <v>237</v>
      </c>
      <c r="I386" s="9">
        <v>-2</v>
      </c>
      <c r="J386" s="7" t="s">
        <v>11</v>
      </c>
      <c r="K386" s="9">
        <v>492</v>
      </c>
      <c r="L386" s="9">
        <f>I386*K386</f>
        <v>-984</v>
      </c>
    </row>
    <row r="387" spans="2:12" x14ac:dyDescent="0.3">
      <c r="B387" s="1"/>
      <c r="C387" s="1"/>
      <c r="D387" s="1"/>
      <c r="E387" s="1"/>
      <c r="F387" s="1"/>
      <c r="H387" s="8" t="s">
        <v>230</v>
      </c>
      <c r="I387" s="9">
        <v>-1</v>
      </c>
      <c r="J387" s="7" t="s">
        <v>11</v>
      </c>
      <c r="K387" s="9">
        <v>250</v>
      </c>
      <c r="L387" s="9">
        <f>I387*K387</f>
        <v>-250</v>
      </c>
    </row>
    <row r="388" spans="2:12" x14ac:dyDescent="0.3">
      <c r="B388" s="2" t="s">
        <v>270</v>
      </c>
      <c r="C388" s="1"/>
      <c r="D388" s="1"/>
      <c r="E388" s="1"/>
      <c r="F388" s="1"/>
      <c r="H388" s="8" t="s">
        <v>38</v>
      </c>
      <c r="I388" s="9"/>
      <c r="J388" s="7" t="s">
        <v>11</v>
      </c>
      <c r="K388" s="9"/>
      <c r="L388" s="9">
        <v>-750</v>
      </c>
    </row>
    <row r="389" spans="2:12" x14ac:dyDescent="0.3">
      <c r="B389" s="1"/>
      <c r="C389" s="1"/>
      <c r="D389" s="1"/>
      <c r="E389" s="1"/>
      <c r="F389" s="1"/>
      <c r="H389" s="5" t="s">
        <v>39</v>
      </c>
      <c r="I389" s="6"/>
      <c r="J389" s="7" t="s">
        <v>11</v>
      </c>
      <c r="K389" s="6"/>
      <c r="L389" s="6">
        <f>SUM(L383:L388)</f>
        <v>-2874</v>
      </c>
    </row>
    <row r="390" spans="2:12" x14ac:dyDescent="0.3">
      <c r="B390" s="2" t="s">
        <v>41</v>
      </c>
      <c r="C390" s="1"/>
      <c r="D390" s="1"/>
      <c r="E390" s="1"/>
      <c r="F390" s="1"/>
      <c r="H390" s="8" t="s">
        <v>40</v>
      </c>
      <c r="I390" s="9"/>
      <c r="J390" s="7" t="s">
        <v>11</v>
      </c>
      <c r="K390" s="9"/>
      <c r="L390" s="9">
        <f>SUM(L380,L389)</f>
        <v>-1140</v>
      </c>
    </row>
    <row r="391" spans="2:12" x14ac:dyDescent="0.3">
      <c r="B391" s="1"/>
      <c r="C391" s="1"/>
      <c r="D391" s="1"/>
      <c r="E391" s="1"/>
      <c r="F391" s="1"/>
      <c r="H391" s="1"/>
      <c r="I391" s="1"/>
      <c r="J391" s="1"/>
      <c r="K391" s="1"/>
      <c r="L391" s="1"/>
    </row>
    <row r="392" spans="2:12" x14ac:dyDescent="0.3">
      <c r="B392" s="1" t="s">
        <v>222</v>
      </c>
      <c r="C392" s="1"/>
      <c r="D392" s="1"/>
      <c r="E392" s="1"/>
      <c r="F392" s="1"/>
      <c r="H392" s="2" t="s">
        <v>275</v>
      </c>
      <c r="I392" s="1"/>
      <c r="J392" s="1"/>
      <c r="K392" s="1"/>
      <c r="L392" s="1"/>
    </row>
    <row r="393" spans="2:12" x14ac:dyDescent="0.3">
      <c r="B393" s="2" t="s">
        <v>1</v>
      </c>
      <c r="C393" s="2" t="s">
        <v>193</v>
      </c>
      <c r="D393" s="1"/>
      <c r="E393" s="1"/>
      <c r="F393" s="1"/>
      <c r="H393" s="1"/>
      <c r="I393" s="1"/>
      <c r="J393" s="1"/>
      <c r="K393" s="1"/>
      <c r="L393" s="1"/>
    </row>
    <row r="394" spans="2:12" x14ac:dyDescent="0.3">
      <c r="B394" s="2" t="s">
        <v>3</v>
      </c>
      <c r="C394" s="2" t="s">
        <v>133</v>
      </c>
      <c r="D394" s="1"/>
      <c r="E394" s="1"/>
      <c r="F394" s="1"/>
      <c r="H394" s="2" t="s">
        <v>41</v>
      </c>
      <c r="I394" s="1"/>
      <c r="J394" s="1"/>
      <c r="K394" s="1"/>
      <c r="L394" s="1"/>
    </row>
    <row r="395" spans="2:12" x14ac:dyDescent="0.3">
      <c r="B395" s="2" t="s">
        <v>4</v>
      </c>
      <c r="C395" s="2" t="s">
        <v>157</v>
      </c>
      <c r="D395" s="1"/>
      <c r="E395" s="1"/>
      <c r="F395" s="1"/>
      <c r="H395" s="1"/>
      <c r="I395" s="1"/>
      <c r="J395" s="1"/>
      <c r="K395" s="1"/>
      <c r="L395" s="1"/>
    </row>
    <row r="396" spans="2:12" x14ac:dyDescent="0.3">
      <c r="B396" s="2" t="s">
        <v>6</v>
      </c>
      <c r="C396" s="2" t="s">
        <v>361</v>
      </c>
      <c r="D396" s="1"/>
      <c r="E396" s="1"/>
      <c r="F396" s="1"/>
      <c r="H396" s="1" t="s">
        <v>223</v>
      </c>
      <c r="I396" s="1"/>
      <c r="J396" s="1"/>
      <c r="K396" s="1"/>
      <c r="L396" s="1"/>
    </row>
    <row r="397" spans="2:12" x14ac:dyDescent="0.3">
      <c r="B397" s="2" t="s">
        <v>7</v>
      </c>
      <c r="C397" s="2" t="s">
        <v>8</v>
      </c>
      <c r="D397" s="1"/>
      <c r="E397" s="1"/>
      <c r="F397" s="1"/>
      <c r="H397" s="2" t="s">
        <v>1</v>
      </c>
      <c r="I397" s="2" t="s">
        <v>193</v>
      </c>
      <c r="J397" s="1"/>
      <c r="K397" s="1"/>
      <c r="L397" s="1"/>
    </row>
    <row r="398" spans="2:12" x14ac:dyDescent="0.3">
      <c r="B398" s="1"/>
      <c r="C398" s="1"/>
      <c r="D398" s="1"/>
      <c r="E398" s="1"/>
      <c r="F398" s="1"/>
      <c r="H398" s="2" t="s">
        <v>3</v>
      </c>
      <c r="I398" s="2" t="s">
        <v>133</v>
      </c>
      <c r="J398" s="1"/>
      <c r="K398" s="1"/>
      <c r="L398" s="1"/>
    </row>
    <row r="399" spans="2:12" x14ac:dyDescent="0.3">
      <c r="B399" s="3" t="s">
        <v>9</v>
      </c>
      <c r="C399" s="4" t="s">
        <v>10</v>
      </c>
      <c r="D399" s="4" t="s">
        <v>11</v>
      </c>
      <c r="E399" s="4" t="s">
        <v>12</v>
      </c>
      <c r="F399" s="4" t="s">
        <v>13</v>
      </c>
      <c r="H399" s="2" t="s">
        <v>4</v>
      </c>
      <c r="I399" s="2" t="s">
        <v>157</v>
      </c>
      <c r="J399" s="1"/>
      <c r="K399" s="1"/>
      <c r="L399" s="1"/>
    </row>
    <row r="400" spans="2:12" x14ac:dyDescent="0.3">
      <c r="B400" s="5" t="s">
        <v>14</v>
      </c>
      <c r="C400" s="6"/>
      <c r="D400" s="7" t="s">
        <v>11</v>
      </c>
      <c r="E400" s="6"/>
      <c r="F400" s="6"/>
      <c r="H400" s="2" t="s">
        <v>6</v>
      </c>
      <c r="I400" s="2" t="s">
        <v>361</v>
      </c>
      <c r="J400" s="1"/>
      <c r="K400" s="1"/>
      <c r="L400" s="1"/>
    </row>
    <row r="401" spans="2:12" x14ac:dyDescent="0.3">
      <c r="B401" s="8" t="s">
        <v>207</v>
      </c>
      <c r="C401" s="9">
        <v>9158</v>
      </c>
      <c r="D401" s="7" t="s">
        <v>198</v>
      </c>
      <c r="E401" s="10"/>
      <c r="F401" s="9"/>
      <c r="H401" s="2" t="s">
        <v>7</v>
      </c>
      <c r="I401" s="2" t="s">
        <v>137</v>
      </c>
      <c r="J401" s="1"/>
      <c r="K401" s="1"/>
      <c r="L401" s="1"/>
    </row>
    <row r="402" spans="2:12" x14ac:dyDescent="0.3">
      <c r="B402" s="8" t="s">
        <v>206</v>
      </c>
      <c r="C402" s="9">
        <v>8700</v>
      </c>
      <c r="D402" s="7" t="s">
        <v>198</v>
      </c>
      <c r="E402" s="10">
        <f>Intro_input!$I$53</f>
        <v>1.26</v>
      </c>
      <c r="F402" s="9">
        <f>C402*E402</f>
        <v>10962</v>
      </c>
      <c r="H402" s="1"/>
      <c r="I402" s="1"/>
      <c r="J402" s="1"/>
      <c r="K402" s="1"/>
      <c r="L402" s="1"/>
    </row>
    <row r="403" spans="2:12" x14ac:dyDescent="0.3">
      <c r="B403" s="5" t="s">
        <v>20</v>
      </c>
      <c r="C403" s="6"/>
      <c r="D403" s="7" t="s">
        <v>11</v>
      </c>
      <c r="E403" s="6"/>
      <c r="F403" s="6">
        <f>SUM(F401:F402)</f>
        <v>10962</v>
      </c>
      <c r="H403" s="3" t="s">
        <v>9</v>
      </c>
      <c r="I403" s="4" t="s">
        <v>10</v>
      </c>
      <c r="J403" s="4" t="s">
        <v>11</v>
      </c>
      <c r="K403" s="4" t="s">
        <v>12</v>
      </c>
      <c r="L403" s="4" t="s">
        <v>13</v>
      </c>
    </row>
    <row r="404" spans="2:12" x14ac:dyDescent="0.3">
      <c r="B404" s="8" t="s">
        <v>11</v>
      </c>
      <c r="C404" s="9"/>
      <c r="D404" s="7" t="s">
        <v>11</v>
      </c>
      <c r="E404" s="9"/>
      <c r="F404" s="9"/>
      <c r="H404" s="5" t="s">
        <v>14</v>
      </c>
      <c r="I404" s="6"/>
      <c r="J404" s="7" t="s">
        <v>11</v>
      </c>
      <c r="K404" s="6"/>
      <c r="L404" s="6"/>
    </row>
    <row r="405" spans="2:12" x14ac:dyDescent="0.3">
      <c r="B405" s="5" t="s">
        <v>21</v>
      </c>
      <c r="C405" s="6"/>
      <c r="D405" s="7" t="s">
        <v>11</v>
      </c>
      <c r="E405" s="6"/>
      <c r="F405" s="6"/>
      <c r="H405" s="8" t="s">
        <v>207</v>
      </c>
      <c r="I405" s="9">
        <v>6316</v>
      </c>
      <c r="J405" s="7" t="s">
        <v>198</v>
      </c>
      <c r="K405" s="10"/>
      <c r="L405" s="9"/>
    </row>
    <row r="406" spans="2:12" x14ac:dyDescent="0.3">
      <c r="B406" s="8" t="s">
        <v>22</v>
      </c>
      <c r="C406" s="9">
        <v>-200</v>
      </c>
      <c r="D406" s="7" t="s">
        <v>16</v>
      </c>
      <c r="E406" s="10">
        <v>3.75</v>
      </c>
      <c r="F406" s="9">
        <f>C406*E406</f>
        <v>-750</v>
      </c>
      <c r="H406" s="8" t="s">
        <v>206</v>
      </c>
      <c r="I406" s="9">
        <v>6000</v>
      </c>
      <c r="J406" s="7" t="s">
        <v>198</v>
      </c>
      <c r="K406" s="10">
        <f>Intro_input!$I$53</f>
        <v>1.26</v>
      </c>
      <c r="L406" s="9">
        <f>I406*K406</f>
        <v>7560</v>
      </c>
    </row>
    <row r="407" spans="2:12" x14ac:dyDescent="0.3">
      <c r="B407" s="8" t="s">
        <v>174</v>
      </c>
      <c r="C407" s="9">
        <v>0</v>
      </c>
      <c r="D407" s="7" t="s">
        <v>16</v>
      </c>
      <c r="E407" s="10">
        <f>Intro_input!$I$17</f>
        <v>10</v>
      </c>
      <c r="F407" s="9">
        <f>C407*E407</f>
        <v>0</v>
      </c>
      <c r="H407" s="5" t="s">
        <v>20</v>
      </c>
      <c r="I407" s="6"/>
      <c r="J407" s="7" t="s">
        <v>11</v>
      </c>
      <c r="K407" s="6"/>
      <c r="L407" s="6">
        <f>SUM(L405:L406)</f>
        <v>7560</v>
      </c>
    </row>
    <row r="408" spans="2:12" x14ac:dyDescent="0.3">
      <c r="B408" s="8" t="s">
        <v>23</v>
      </c>
      <c r="C408" s="9">
        <v>-30</v>
      </c>
      <c r="D408" s="7" t="s">
        <v>24</v>
      </c>
      <c r="E408" s="10"/>
      <c r="F408" s="9"/>
      <c r="H408" s="8" t="s">
        <v>11</v>
      </c>
      <c r="I408" s="9"/>
      <c r="J408" s="7" t="s">
        <v>11</v>
      </c>
      <c r="K408" s="9"/>
      <c r="L408" s="9"/>
    </row>
    <row r="409" spans="2:12" x14ac:dyDescent="0.3">
      <c r="B409" s="8" t="s">
        <v>166</v>
      </c>
      <c r="C409" s="9"/>
      <c r="D409" s="7" t="s">
        <v>71</v>
      </c>
      <c r="E409" s="9"/>
      <c r="F409" s="9">
        <v>-237</v>
      </c>
      <c r="H409" s="5" t="s">
        <v>21</v>
      </c>
      <c r="I409" s="6"/>
      <c r="J409" s="7" t="s">
        <v>11</v>
      </c>
      <c r="K409" s="6"/>
      <c r="L409" s="6"/>
    </row>
    <row r="410" spans="2:12" x14ac:dyDescent="0.3">
      <c r="B410" s="8" t="s">
        <v>165</v>
      </c>
      <c r="C410" s="9"/>
      <c r="D410" s="7" t="s">
        <v>71</v>
      </c>
      <c r="E410" s="9"/>
      <c r="F410" s="9">
        <v>-462</v>
      </c>
      <c r="H410" s="8" t="s">
        <v>22</v>
      </c>
      <c r="I410" s="9">
        <v>-100</v>
      </c>
      <c r="J410" s="7" t="s">
        <v>16</v>
      </c>
      <c r="K410" s="10">
        <v>3.65</v>
      </c>
      <c r="L410" s="9">
        <f>I410*K410</f>
        <v>-365</v>
      </c>
    </row>
    <row r="411" spans="2:12" x14ac:dyDescent="0.3">
      <c r="B411" s="8" t="s">
        <v>164</v>
      </c>
      <c r="C411" s="9"/>
      <c r="D411" s="7" t="s">
        <v>71</v>
      </c>
      <c r="E411" s="9"/>
      <c r="F411" s="9">
        <v>-95</v>
      </c>
      <c r="H411" s="8" t="s">
        <v>174</v>
      </c>
      <c r="I411" s="9">
        <v>-113</v>
      </c>
      <c r="J411" s="7" t="s">
        <v>16</v>
      </c>
      <c r="K411" s="10">
        <f>Intro_input!$I$17</f>
        <v>10</v>
      </c>
      <c r="L411" s="9">
        <f>I411*K411</f>
        <v>-1130</v>
      </c>
    </row>
    <row r="412" spans="2:12" x14ac:dyDescent="0.3">
      <c r="B412" s="8" t="s">
        <v>172</v>
      </c>
      <c r="C412" s="9"/>
      <c r="D412" s="7" t="s">
        <v>71</v>
      </c>
      <c r="E412" s="9"/>
      <c r="F412" s="9">
        <v>-52</v>
      </c>
      <c r="H412" s="8" t="s">
        <v>168</v>
      </c>
      <c r="I412" s="9">
        <v>-27</v>
      </c>
      <c r="J412" s="7" t="s">
        <v>16</v>
      </c>
      <c r="K412" s="10">
        <f>Intro_input!$I$18</f>
        <v>16</v>
      </c>
      <c r="L412" s="9">
        <f>I412*K412</f>
        <v>-432</v>
      </c>
    </row>
    <row r="413" spans="2:12" x14ac:dyDescent="0.3">
      <c r="B413" s="8" t="s">
        <v>185</v>
      </c>
      <c r="C413" s="9">
        <v>-204</v>
      </c>
      <c r="D413" s="7" t="s">
        <v>71</v>
      </c>
      <c r="E413" s="10">
        <v>2.6</v>
      </c>
      <c r="F413" s="9">
        <f>C413*E413</f>
        <v>-530.4</v>
      </c>
      <c r="H413" s="8" t="s">
        <v>167</v>
      </c>
      <c r="I413" s="9">
        <v>-169</v>
      </c>
      <c r="J413" s="7" t="s">
        <v>16</v>
      </c>
      <c r="K413" s="10">
        <f>Intro_input!$I$19</f>
        <v>9</v>
      </c>
      <c r="L413" s="9">
        <f>I413*K413</f>
        <v>-1521</v>
      </c>
    </row>
    <row r="414" spans="2:12" x14ac:dyDescent="0.3">
      <c r="B414" s="5" t="s">
        <v>25</v>
      </c>
      <c r="C414" s="6"/>
      <c r="D414" s="7" t="s">
        <v>11</v>
      </c>
      <c r="E414" s="6"/>
      <c r="F414" s="6">
        <f>SUM(F405:F413)</f>
        <v>-2126.4</v>
      </c>
      <c r="H414" s="8" t="s">
        <v>166</v>
      </c>
      <c r="I414" s="9"/>
      <c r="J414" s="7" t="s">
        <v>71</v>
      </c>
      <c r="K414" s="9"/>
      <c r="L414" s="9">
        <v>-91</v>
      </c>
    </row>
    <row r="415" spans="2:12" x14ac:dyDescent="0.3">
      <c r="B415" s="5" t="s">
        <v>26</v>
      </c>
      <c r="C415" s="6"/>
      <c r="D415" s="7" t="s">
        <v>11</v>
      </c>
      <c r="E415" s="6"/>
      <c r="F415" s="6">
        <f>SUM(F403,F414)</f>
        <v>8835.6</v>
      </c>
      <c r="H415" s="8" t="s">
        <v>165</v>
      </c>
      <c r="I415" s="9"/>
      <c r="J415" s="7" t="s">
        <v>71</v>
      </c>
      <c r="K415" s="9"/>
      <c r="L415" s="9">
        <v>-176</v>
      </c>
    </row>
    <row r="416" spans="2:12" x14ac:dyDescent="0.3">
      <c r="B416" s="8" t="s">
        <v>11</v>
      </c>
      <c r="C416" s="9"/>
      <c r="D416" s="7" t="s">
        <v>11</v>
      </c>
      <c r="E416" s="9"/>
      <c r="F416" s="9"/>
      <c r="H416" s="8" t="s">
        <v>164</v>
      </c>
      <c r="I416" s="9"/>
      <c r="J416" s="7" t="s">
        <v>71</v>
      </c>
      <c r="K416" s="9"/>
      <c r="L416" s="9">
        <v>-28</v>
      </c>
    </row>
    <row r="417" spans="2:12" x14ac:dyDescent="0.3">
      <c r="B417" s="5" t="s">
        <v>27</v>
      </c>
      <c r="C417" s="6"/>
      <c r="D417" s="7" t="s">
        <v>11</v>
      </c>
      <c r="E417" s="6"/>
      <c r="F417" s="6"/>
      <c r="H417" s="8" t="s">
        <v>185</v>
      </c>
      <c r="I417" s="9">
        <v>-164</v>
      </c>
      <c r="J417" s="7" t="s">
        <v>71</v>
      </c>
      <c r="K417" s="10">
        <v>2.6</v>
      </c>
      <c r="L417" s="9">
        <f>I417*K417</f>
        <v>-426.40000000000003</v>
      </c>
    </row>
    <row r="418" spans="2:12" x14ac:dyDescent="0.3">
      <c r="B418" s="8" t="s">
        <v>28</v>
      </c>
      <c r="C418" s="9">
        <v>-1</v>
      </c>
      <c r="D418" s="7" t="s">
        <v>11</v>
      </c>
      <c r="E418" s="9">
        <v>725</v>
      </c>
      <c r="F418" s="9">
        <f t="shared" ref="F418:F424" si="14">C418*E418</f>
        <v>-725</v>
      </c>
      <c r="H418" s="5" t="s">
        <v>25</v>
      </c>
      <c r="I418" s="6"/>
      <c r="J418" s="7" t="s">
        <v>11</v>
      </c>
      <c r="K418" s="6"/>
      <c r="L418" s="6">
        <f>SUM(L409:L417)</f>
        <v>-4169.3999999999996</v>
      </c>
    </row>
    <row r="419" spans="2:12" x14ac:dyDescent="0.3">
      <c r="B419" s="8" t="s">
        <v>30</v>
      </c>
      <c r="C419" s="9">
        <v>-30</v>
      </c>
      <c r="D419" s="7" t="s">
        <v>11</v>
      </c>
      <c r="E419" s="9">
        <v>20</v>
      </c>
      <c r="F419" s="9">
        <f t="shared" si="14"/>
        <v>-600</v>
      </c>
      <c r="H419" s="5" t="s">
        <v>26</v>
      </c>
      <c r="I419" s="6"/>
      <c r="J419" s="7" t="s">
        <v>11</v>
      </c>
      <c r="K419" s="6"/>
      <c r="L419" s="6">
        <f>SUM(L407,L418)</f>
        <v>3390.6000000000004</v>
      </c>
    </row>
    <row r="420" spans="2:12" x14ac:dyDescent="0.3">
      <c r="B420" s="8" t="s">
        <v>163</v>
      </c>
      <c r="C420" s="9">
        <v>-1</v>
      </c>
      <c r="D420" s="7" t="s">
        <v>11</v>
      </c>
      <c r="E420" s="9">
        <v>100</v>
      </c>
      <c r="F420" s="9">
        <f t="shared" si="14"/>
        <v>-100</v>
      </c>
      <c r="H420" s="8" t="s">
        <v>11</v>
      </c>
      <c r="I420" s="9"/>
      <c r="J420" s="7" t="s">
        <v>11</v>
      </c>
      <c r="K420" s="9"/>
      <c r="L420" s="9"/>
    </row>
    <row r="421" spans="2:12" x14ac:dyDescent="0.3">
      <c r="B421" s="8" t="s">
        <v>31</v>
      </c>
      <c r="C421" s="9">
        <v>-1</v>
      </c>
      <c r="D421" s="7" t="s">
        <v>11</v>
      </c>
      <c r="E421" s="9">
        <v>400</v>
      </c>
      <c r="F421" s="9">
        <f t="shared" si="14"/>
        <v>-400</v>
      </c>
      <c r="H421" s="5" t="s">
        <v>27</v>
      </c>
      <c r="I421" s="6"/>
      <c r="J421" s="7" t="s">
        <v>11</v>
      </c>
      <c r="K421" s="6"/>
      <c r="L421" s="6"/>
    </row>
    <row r="422" spans="2:12" x14ac:dyDescent="0.3">
      <c r="B422" s="8" t="s">
        <v>91</v>
      </c>
      <c r="C422" s="9">
        <v>-1</v>
      </c>
      <c r="D422" s="7" t="s">
        <v>11</v>
      </c>
      <c r="E422" s="9">
        <v>175</v>
      </c>
      <c r="F422" s="9">
        <f t="shared" si="14"/>
        <v>-175</v>
      </c>
      <c r="H422" s="8" t="s">
        <v>28</v>
      </c>
      <c r="I422" s="9">
        <v>-1</v>
      </c>
      <c r="J422" s="7" t="s">
        <v>11</v>
      </c>
      <c r="K422" s="9">
        <v>725</v>
      </c>
      <c r="L422" s="9">
        <f t="shared" ref="L422:L427" si="15">I422*K422</f>
        <v>-725</v>
      </c>
    </row>
    <row r="423" spans="2:12" x14ac:dyDescent="0.3">
      <c r="B423" s="8" t="s">
        <v>162</v>
      </c>
      <c r="C423" s="9">
        <v>-3</v>
      </c>
      <c r="D423" s="7" t="s">
        <v>11</v>
      </c>
      <c r="E423" s="9">
        <v>140</v>
      </c>
      <c r="F423" s="9">
        <f t="shared" si="14"/>
        <v>-420</v>
      </c>
      <c r="H423" s="8" t="s">
        <v>163</v>
      </c>
      <c r="I423" s="9">
        <v>-1</v>
      </c>
      <c r="J423" s="7" t="s">
        <v>11</v>
      </c>
      <c r="K423" s="9">
        <v>100</v>
      </c>
      <c r="L423" s="9">
        <f t="shared" si="15"/>
        <v>-100</v>
      </c>
    </row>
    <row r="424" spans="2:12" x14ac:dyDescent="0.3">
      <c r="B424" s="8" t="s">
        <v>203</v>
      </c>
      <c r="C424" s="9">
        <v>-1</v>
      </c>
      <c r="D424" s="7" t="s">
        <v>11</v>
      </c>
      <c r="E424" s="9">
        <v>1884</v>
      </c>
      <c r="F424" s="9">
        <f t="shared" si="14"/>
        <v>-1884</v>
      </c>
      <c r="H424" s="8" t="s">
        <v>31</v>
      </c>
      <c r="I424" s="9">
        <v>-1</v>
      </c>
      <c r="J424" s="7" t="s">
        <v>11</v>
      </c>
      <c r="K424" s="9">
        <v>400</v>
      </c>
      <c r="L424" s="9">
        <f t="shared" si="15"/>
        <v>-400</v>
      </c>
    </row>
    <row r="425" spans="2:12" x14ac:dyDescent="0.3">
      <c r="B425" s="8" t="s">
        <v>38</v>
      </c>
      <c r="C425" s="9"/>
      <c r="D425" s="7" t="s">
        <v>11</v>
      </c>
      <c r="E425" s="9"/>
      <c r="F425" s="9">
        <v>-750</v>
      </c>
      <c r="H425" s="8" t="s">
        <v>91</v>
      </c>
      <c r="I425" s="9">
        <v>-1</v>
      </c>
      <c r="J425" s="7" t="s">
        <v>11</v>
      </c>
      <c r="K425" s="9">
        <v>175</v>
      </c>
      <c r="L425" s="9">
        <f t="shared" si="15"/>
        <v>-175</v>
      </c>
    </row>
    <row r="426" spans="2:12" x14ac:dyDescent="0.3">
      <c r="B426" s="5" t="s">
        <v>39</v>
      </c>
      <c r="C426" s="6"/>
      <c r="D426" s="7" t="s">
        <v>11</v>
      </c>
      <c r="E426" s="6"/>
      <c r="F426" s="6">
        <f>SUM(F418:F425)</f>
        <v>-5054</v>
      </c>
      <c r="H426" s="8" t="s">
        <v>162</v>
      </c>
      <c r="I426" s="9">
        <v>-2</v>
      </c>
      <c r="J426" s="7" t="s">
        <v>11</v>
      </c>
      <c r="K426" s="9">
        <v>140</v>
      </c>
      <c r="L426" s="9">
        <f t="shared" si="15"/>
        <v>-280</v>
      </c>
    </row>
    <row r="427" spans="2:12" x14ac:dyDescent="0.3">
      <c r="B427" s="8" t="s">
        <v>40</v>
      </c>
      <c r="C427" s="9"/>
      <c r="D427" s="7" t="s">
        <v>11</v>
      </c>
      <c r="E427" s="9"/>
      <c r="F427" s="9">
        <f>SUM(F415,F426)</f>
        <v>3781.6000000000004</v>
      </c>
      <c r="H427" s="8" t="s">
        <v>203</v>
      </c>
      <c r="I427" s="9">
        <v>-1</v>
      </c>
      <c r="J427" s="7" t="s">
        <v>11</v>
      </c>
      <c r="K427" s="9">
        <v>1531</v>
      </c>
      <c r="L427" s="9">
        <f t="shared" si="15"/>
        <v>-1531</v>
      </c>
    </row>
    <row r="428" spans="2:12" x14ac:dyDescent="0.3">
      <c r="B428" s="1"/>
      <c r="C428" s="1"/>
      <c r="D428" s="1"/>
      <c r="E428" s="1"/>
      <c r="F428" s="1"/>
      <c r="H428" s="8" t="s">
        <v>38</v>
      </c>
      <c r="I428" s="9"/>
      <c r="J428" s="7" t="s">
        <v>11</v>
      </c>
      <c r="K428" s="9"/>
      <c r="L428" s="9">
        <v>-750</v>
      </c>
    </row>
    <row r="429" spans="2:12" x14ac:dyDescent="0.3">
      <c r="B429" s="1"/>
      <c r="C429" s="1"/>
      <c r="D429" s="1"/>
      <c r="E429" s="1"/>
      <c r="F429" s="1"/>
      <c r="H429" s="5" t="s">
        <v>39</v>
      </c>
      <c r="I429" s="6"/>
      <c r="J429" s="7" t="s">
        <v>11</v>
      </c>
      <c r="K429" s="6"/>
      <c r="L429" s="6">
        <f>SUM(L422:L428)</f>
        <v>-3961</v>
      </c>
    </row>
    <row r="430" spans="2:12" x14ac:dyDescent="0.3">
      <c r="B430" s="1"/>
      <c r="C430" s="1"/>
      <c r="D430" s="1"/>
      <c r="E430" s="1"/>
      <c r="F430" s="1"/>
      <c r="H430" s="8" t="s">
        <v>40</v>
      </c>
      <c r="I430" s="9"/>
      <c r="J430" s="7" t="s">
        <v>11</v>
      </c>
      <c r="K430" s="9"/>
      <c r="L430" s="9">
        <f>SUM(L419,L429)</f>
        <v>-570.39999999999964</v>
      </c>
    </row>
    <row r="431" spans="2:12" x14ac:dyDescent="0.3">
      <c r="B431" s="2" t="s">
        <v>41</v>
      </c>
      <c r="C431" s="1"/>
      <c r="D431" s="1"/>
      <c r="E431" s="1"/>
      <c r="F431" s="1"/>
      <c r="H431" s="1"/>
      <c r="I431" s="1"/>
      <c r="J431" s="1"/>
      <c r="K431" s="1"/>
      <c r="L431" s="1"/>
    </row>
    <row r="432" spans="2:12" x14ac:dyDescent="0.3">
      <c r="B432" s="1"/>
      <c r="C432" s="1"/>
      <c r="D432" s="1"/>
      <c r="E432" s="1"/>
      <c r="F432" s="1"/>
      <c r="H432" s="2" t="s">
        <v>270</v>
      </c>
      <c r="I432" s="1"/>
      <c r="J432" s="1"/>
      <c r="K432" s="1"/>
      <c r="L432" s="1"/>
    </row>
    <row r="433" spans="2:12" x14ac:dyDescent="0.3">
      <c r="B433" s="1" t="s">
        <v>221</v>
      </c>
      <c r="C433" s="1"/>
      <c r="D433" s="1"/>
      <c r="E433" s="1"/>
      <c r="F433" s="1"/>
      <c r="H433" s="1"/>
      <c r="I433" s="1"/>
      <c r="J433" s="1"/>
      <c r="K433" s="1"/>
      <c r="L433" s="1"/>
    </row>
    <row r="434" spans="2:12" x14ac:dyDescent="0.3">
      <c r="B434" s="2" t="s">
        <v>1</v>
      </c>
      <c r="C434" s="2" t="s">
        <v>193</v>
      </c>
      <c r="D434" s="1"/>
      <c r="E434" s="1"/>
      <c r="F434" s="1"/>
      <c r="H434" s="2" t="s">
        <v>41</v>
      </c>
      <c r="I434" s="1"/>
      <c r="J434" s="1"/>
      <c r="K434" s="1"/>
      <c r="L434" s="1"/>
    </row>
    <row r="435" spans="2:12" x14ac:dyDescent="0.3">
      <c r="B435" s="2" t="s">
        <v>3</v>
      </c>
      <c r="C435" s="2" t="s">
        <v>133</v>
      </c>
      <c r="D435" s="1"/>
      <c r="E435" s="1"/>
      <c r="F435" s="1"/>
      <c r="H435" s="1"/>
      <c r="I435" s="1"/>
      <c r="J435" s="1"/>
      <c r="K435" s="1"/>
      <c r="L435" s="1"/>
    </row>
    <row r="436" spans="2:12" x14ac:dyDescent="0.3">
      <c r="B436" s="2" t="s">
        <v>4</v>
      </c>
      <c r="C436" s="2" t="s">
        <v>157</v>
      </c>
      <c r="D436" s="1"/>
      <c r="E436" s="1"/>
      <c r="F436" s="1"/>
      <c r="H436" s="1" t="s">
        <v>222</v>
      </c>
      <c r="I436" s="1"/>
      <c r="J436" s="1"/>
      <c r="K436" s="1"/>
      <c r="L436" s="1"/>
    </row>
    <row r="437" spans="2:12" x14ac:dyDescent="0.3">
      <c r="B437" s="2" t="s">
        <v>6</v>
      </c>
      <c r="C437" s="2" t="s">
        <v>361</v>
      </c>
      <c r="D437" s="1"/>
      <c r="E437" s="1"/>
      <c r="F437" s="1"/>
      <c r="H437" s="2" t="s">
        <v>1</v>
      </c>
      <c r="I437" s="2" t="s">
        <v>193</v>
      </c>
      <c r="J437" s="1"/>
      <c r="K437" s="1"/>
      <c r="L437" s="1"/>
    </row>
    <row r="438" spans="2:12" x14ac:dyDescent="0.3">
      <c r="B438" s="2" t="s">
        <v>7</v>
      </c>
      <c r="C438" s="2" t="s">
        <v>8</v>
      </c>
      <c r="D438" s="1"/>
      <c r="E438" s="1"/>
      <c r="F438" s="1"/>
      <c r="H438" s="2" t="s">
        <v>3</v>
      </c>
      <c r="I438" s="2" t="s">
        <v>133</v>
      </c>
      <c r="J438" s="1"/>
      <c r="K438" s="1"/>
      <c r="L438" s="1"/>
    </row>
    <row r="439" spans="2:12" x14ac:dyDescent="0.3">
      <c r="B439" s="1"/>
      <c r="C439" s="1"/>
      <c r="D439" s="1"/>
      <c r="E439" s="1"/>
      <c r="F439" s="1"/>
      <c r="H439" s="2" t="s">
        <v>4</v>
      </c>
      <c r="I439" s="2" t="s">
        <v>157</v>
      </c>
      <c r="J439" s="1"/>
      <c r="K439" s="1"/>
      <c r="L439" s="1"/>
    </row>
    <row r="440" spans="2:12" x14ac:dyDescent="0.3">
      <c r="B440" s="3" t="s">
        <v>9</v>
      </c>
      <c r="C440" s="4" t="s">
        <v>10</v>
      </c>
      <c r="D440" s="4" t="s">
        <v>11</v>
      </c>
      <c r="E440" s="4" t="s">
        <v>12</v>
      </c>
      <c r="F440" s="4" t="s">
        <v>13</v>
      </c>
      <c r="H440" s="2" t="s">
        <v>6</v>
      </c>
      <c r="I440" s="2" t="s">
        <v>361</v>
      </c>
      <c r="J440" s="1"/>
      <c r="K440" s="1"/>
      <c r="L440" s="1"/>
    </row>
    <row r="441" spans="2:12" x14ac:dyDescent="0.3">
      <c r="B441" s="5" t="s">
        <v>14</v>
      </c>
      <c r="C441" s="6"/>
      <c r="D441" s="7" t="s">
        <v>11</v>
      </c>
      <c r="E441" s="6"/>
      <c r="F441" s="6"/>
      <c r="H441" s="2" t="s">
        <v>7</v>
      </c>
      <c r="I441" s="2" t="s">
        <v>137</v>
      </c>
      <c r="J441" s="1"/>
      <c r="K441" s="1"/>
      <c r="L441" s="1"/>
    </row>
    <row r="442" spans="2:12" x14ac:dyDescent="0.3">
      <c r="B442" s="8" t="s">
        <v>207</v>
      </c>
      <c r="C442" s="9">
        <v>4105</v>
      </c>
      <c r="D442" s="7" t="s">
        <v>198</v>
      </c>
      <c r="E442" s="10"/>
      <c r="F442" s="9"/>
      <c r="H442" s="1"/>
      <c r="I442" s="1"/>
      <c r="J442" s="1"/>
      <c r="K442" s="1"/>
      <c r="L442" s="1"/>
    </row>
    <row r="443" spans="2:12" x14ac:dyDescent="0.3">
      <c r="B443" s="8" t="s">
        <v>206</v>
      </c>
      <c r="C443" s="9">
        <v>3900</v>
      </c>
      <c r="D443" s="7" t="s">
        <v>198</v>
      </c>
      <c r="E443" s="10">
        <f>Intro_input!$I$53</f>
        <v>1.26</v>
      </c>
      <c r="F443" s="9">
        <f>C443*E443</f>
        <v>4914</v>
      </c>
      <c r="H443" s="3" t="s">
        <v>9</v>
      </c>
      <c r="I443" s="4" t="s">
        <v>10</v>
      </c>
      <c r="J443" s="4" t="s">
        <v>11</v>
      </c>
      <c r="K443" s="4" t="s">
        <v>12</v>
      </c>
      <c r="L443" s="4" t="s">
        <v>13</v>
      </c>
    </row>
    <row r="444" spans="2:12" x14ac:dyDescent="0.3">
      <c r="B444" s="5" t="s">
        <v>20</v>
      </c>
      <c r="C444" s="6"/>
      <c r="D444" s="7" t="s">
        <v>11</v>
      </c>
      <c r="E444" s="6"/>
      <c r="F444" s="6">
        <f>SUM(F442:F443)</f>
        <v>4914</v>
      </c>
      <c r="H444" s="5" t="s">
        <v>14</v>
      </c>
      <c r="I444" s="6"/>
      <c r="J444" s="7" t="s">
        <v>11</v>
      </c>
      <c r="K444" s="6"/>
      <c r="L444" s="6"/>
    </row>
    <row r="445" spans="2:12" x14ac:dyDescent="0.3">
      <c r="B445" s="8" t="s">
        <v>11</v>
      </c>
      <c r="C445" s="9"/>
      <c r="D445" s="7" t="s">
        <v>11</v>
      </c>
      <c r="E445" s="9"/>
      <c r="F445" s="9"/>
      <c r="H445" s="8" t="s">
        <v>207</v>
      </c>
      <c r="I445" s="9">
        <v>9158</v>
      </c>
      <c r="J445" s="7" t="s">
        <v>198</v>
      </c>
      <c r="K445" s="10"/>
      <c r="L445" s="9"/>
    </row>
    <row r="446" spans="2:12" x14ac:dyDescent="0.3">
      <c r="B446" s="5" t="s">
        <v>21</v>
      </c>
      <c r="C446" s="6"/>
      <c r="D446" s="7" t="s">
        <v>11</v>
      </c>
      <c r="E446" s="6"/>
      <c r="F446" s="6"/>
      <c r="H446" s="8" t="s">
        <v>206</v>
      </c>
      <c r="I446" s="9">
        <v>8700</v>
      </c>
      <c r="J446" s="7" t="s">
        <v>198</v>
      </c>
      <c r="K446" s="10">
        <f>Intro_input!$I$53</f>
        <v>1.26</v>
      </c>
      <c r="L446" s="9">
        <f>I446*K446</f>
        <v>10962</v>
      </c>
    </row>
    <row r="447" spans="2:12" x14ac:dyDescent="0.3">
      <c r="B447" s="8" t="s">
        <v>22</v>
      </c>
      <c r="C447" s="9">
        <v>-60</v>
      </c>
      <c r="D447" s="7" t="s">
        <v>16</v>
      </c>
      <c r="E447" s="10">
        <v>3.65</v>
      </c>
      <c r="F447" s="9">
        <f>C447*E447</f>
        <v>-219</v>
      </c>
      <c r="H447" s="5" t="s">
        <v>20</v>
      </c>
      <c r="I447" s="6"/>
      <c r="J447" s="7" t="s">
        <v>11</v>
      </c>
      <c r="K447" s="6"/>
      <c r="L447" s="6">
        <f>SUM(L445:L446)</f>
        <v>10962</v>
      </c>
    </row>
    <row r="448" spans="2:12" x14ac:dyDescent="0.3">
      <c r="B448" s="8" t="s">
        <v>23</v>
      </c>
      <c r="C448" s="9">
        <v>-35</v>
      </c>
      <c r="D448" s="7" t="s">
        <v>24</v>
      </c>
      <c r="E448" s="10"/>
      <c r="F448" s="9"/>
      <c r="H448" s="8" t="s">
        <v>11</v>
      </c>
      <c r="I448" s="9"/>
      <c r="J448" s="7" t="s">
        <v>11</v>
      </c>
      <c r="K448" s="9"/>
      <c r="L448" s="9"/>
    </row>
    <row r="449" spans="2:12" x14ac:dyDescent="0.3">
      <c r="B449" s="8" t="s">
        <v>166</v>
      </c>
      <c r="C449" s="9"/>
      <c r="D449" s="7" t="s">
        <v>71</v>
      </c>
      <c r="E449" s="9"/>
      <c r="F449" s="9">
        <v>-91</v>
      </c>
      <c r="H449" s="5" t="s">
        <v>21</v>
      </c>
      <c r="I449" s="6"/>
      <c r="J449" s="7" t="s">
        <v>11</v>
      </c>
      <c r="K449" s="6"/>
      <c r="L449" s="6"/>
    </row>
    <row r="450" spans="2:12" x14ac:dyDescent="0.3">
      <c r="B450" s="8" t="s">
        <v>185</v>
      </c>
      <c r="C450" s="9">
        <v>-84</v>
      </c>
      <c r="D450" s="7" t="s">
        <v>71</v>
      </c>
      <c r="E450" s="10">
        <v>2.6</v>
      </c>
      <c r="F450" s="9">
        <f>C450*E450</f>
        <v>-218.4</v>
      </c>
      <c r="H450" s="8" t="s">
        <v>22</v>
      </c>
      <c r="I450" s="9">
        <v>-200</v>
      </c>
      <c r="J450" s="7" t="s">
        <v>16</v>
      </c>
      <c r="K450" s="10">
        <v>3.75</v>
      </c>
      <c r="L450" s="9">
        <f>I450*K450</f>
        <v>-750</v>
      </c>
    </row>
    <row r="451" spans="2:12" x14ac:dyDescent="0.3">
      <c r="B451" s="5" t="s">
        <v>25</v>
      </c>
      <c r="C451" s="6"/>
      <c r="D451" s="7" t="s">
        <v>11</v>
      </c>
      <c r="E451" s="6"/>
      <c r="F451" s="6">
        <f>SUM(F446:F450)</f>
        <v>-528.4</v>
      </c>
      <c r="H451" s="8" t="s">
        <v>174</v>
      </c>
      <c r="I451" s="9">
        <v>-128</v>
      </c>
      <c r="J451" s="7" t="s">
        <v>16</v>
      </c>
      <c r="K451" s="10">
        <f>Intro_input!$I$17</f>
        <v>10</v>
      </c>
      <c r="L451" s="9">
        <f>I451*K451</f>
        <v>-1280</v>
      </c>
    </row>
    <row r="452" spans="2:12" x14ac:dyDescent="0.3">
      <c r="B452" s="5" t="s">
        <v>26</v>
      </c>
      <c r="C452" s="6"/>
      <c r="D452" s="7" t="s">
        <v>11</v>
      </c>
      <c r="E452" s="6"/>
      <c r="F452" s="6">
        <f>SUM(F444,F451)</f>
        <v>4385.6000000000004</v>
      </c>
      <c r="H452" s="8" t="s">
        <v>168</v>
      </c>
      <c r="I452" s="9">
        <v>-30</v>
      </c>
      <c r="J452" s="7" t="s">
        <v>16</v>
      </c>
      <c r="K452" s="10">
        <f>Intro_input!$I$18</f>
        <v>16</v>
      </c>
      <c r="L452" s="9">
        <f>I452*K452</f>
        <v>-480</v>
      </c>
    </row>
    <row r="453" spans="2:12" x14ac:dyDescent="0.3">
      <c r="B453" s="8" t="s">
        <v>11</v>
      </c>
      <c r="C453" s="9"/>
      <c r="D453" s="7" t="s">
        <v>11</v>
      </c>
      <c r="E453" s="9"/>
      <c r="F453" s="9"/>
      <c r="H453" s="8" t="s">
        <v>167</v>
      </c>
      <c r="I453" s="9">
        <v>-160</v>
      </c>
      <c r="J453" s="7" t="s">
        <v>16</v>
      </c>
      <c r="K453" s="10">
        <f>Intro_input!$I$19</f>
        <v>9</v>
      </c>
      <c r="L453" s="9">
        <f>I453*K453</f>
        <v>-1440</v>
      </c>
    </row>
    <row r="454" spans="2:12" x14ac:dyDescent="0.3">
      <c r="B454" s="5" t="s">
        <v>27</v>
      </c>
      <c r="C454" s="6"/>
      <c r="D454" s="7" t="s">
        <v>11</v>
      </c>
      <c r="E454" s="6"/>
      <c r="F454" s="6"/>
      <c r="H454" s="8" t="s">
        <v>166</v>
      </c>
      <c r="I454" s="9"/>
      <c r="J454" s="7" t="s">
        <v>71</v>
      </c>
      <c r="K454" s="9"/>
      <c r="L454" s="9">
        <v>-237</v>
      </c>
    </row>
    <row r="455" spans="2:12" x14ac:dyDescent="0.3">
      <c r="B455" s="8" t="s">
        <v>28</v>
      </c>
      <c r="C455" s="9">
        <v>-1</v>
      </c>
      <c r="D455" s="7" t="s">
        <v>11</v>
      </c>
      <c r="E455" s="9">
        <v>725</v>
      </c>
      <c r="F455" s="9">
        <f>C455*E455</f>
        <v>-725</v>
      </c>
      <c r="H455" s="8" t="s">
        <v>165</v>
      </c>
      <c r="I455" s="9"/>
      <c r="J455" s="7" t="s">
        <v>71</v>
      </c>
      <c r="K455" s="9"/>
      <c r="L455" s="9">
        <v>-462</v>
      </c>
    </row>
    <row r="456" spans="2:12" x14ac:dyDescent="0.3">
      <c r="B456" s="8" t="s">
        <v>30</v>
      </c>
      <c r="C456" s="9">
        <v>-30</v>
      </c>
      <c r="D456" s="7" t="s">
        <v>11</v>
      </c>
      <c r="E456" s="9">
        <v>20</v>
      </c>
      <c r="F456" s="9">
        <f>C456*E456</f>
        <v>-600</v>
      </c>
      <c r="H456" s="8" t="s">
        <v>164</v>
      </c>
      <c r="I456" s="9"/>
      <c r="J456" s="7" t="s">
        <v>71</v>
      </c>
      <c r="K456" s="9"/>
      <c r="L456" s="9">
        <v>-95</v>
      </c>
    </row>
    <row r="457" spans="2:12" x14ac:dyDescent="0.3">
      <c r="B457" s="8" t="s">
        <v>31</v>
      </c>
      <c r="C457" s="9">
        <v>-1</v>
      </c>
      <c r="D457" s="7" t="s">
        <v>11</v>
      </c>
      <c r="E457" s="9">
        <v>400</v>
      </c>
      <c r="F457" s="9">
        <f>C457*E457</f>
        <v>-400</v>
      </c>
      <c r="H457" s="8" t="s">
        <v>172</v>
      </c>
      <c r="I457" s="9"/>
      <c r="J457" s="7" t="s">
        <v>71</v>
      </c>
      <c r="K457" s="9"/>
      <c r="L457" s="9">
        <v>-52</v>
      </c>
    </row>
    <row r="458" spans="2:12" x14ac:dyDescent="0.3">
      <c r="B458" s="8" t="s">
        <v>91</v>
      </c>
      <c r="C458" s="9">
        <v>-1</v>
      </c>
      <c r="D458" s="7" t="s">
        <v>11</v>
      </c>
      <c r="E458" s="9">
        <v>175</v>
      </c>
      <c r="F458" s="9">
        <f>C458*E458</f>
        <v>-175</v>
      </c>
      <c r="H458" s="8" t="s">
        <v>185</v>
      </c>
      <c r="I458" s="9">
        <v>-204</v>
      </c>
      <c r="J458" s="7" t="s">
        <v>71</v>
      </c>
      <c r="K458" s="10">
        <v>2.6</v>
      </c>
      <c r="L458" s="9">
        <f>I458*K458</f>
        <v>-530.4</v>
      </c>
    </row>
    <row r="459" spans="2:12" x14ac:dyDescent="0.3">
      <c r="B459" s="8" t="s">
        <v>162</v>
      </c>
      <c r="C459" s="9">
        <v>-1</v>
      </c>
      <c r="D459" s="7" t="s">
        <v>11</v>
      </c>
      <c r="E459" s="9">
        <v>140</v>
      </c>
      <c r="F459" s="9">
        <f>C459*E459</f>
        <v>-140</v>
      </c>
      <c r="H459" s="5" t="s">
        <v>25</v>
      </c>
      <c r="I459" s="6"/>
      <c r="J459" s="7" t="s">
        <v>11</v>
      </c>
      <c r="K459" s="6"/>
      <c r="L459" s="6">
        <f>SUM(L449:L458)</f>
        <v>-5326.4</v>
      </c>
    </row>
    <row r="460" spans="2:12" x14ac:dyDescent="0.3">
      <c r="B460" s="8" t="s">
        <v>93</v>
      </c>
      <c r="C460" s="9">
        <v>-1</v>
      </c>
      <c r="D460" s="7" t="s">
        <v>11</v>
      </c>
      <c r="E460" s="9"/>
      <c r="F460" s="9"/>
      <c r="H460" s="5" t="s">
        <v>26</v>
      </c>
      <c r="I460" s="6"/>
      <c r="J460" s="7" t="s">
        <v>11</v>
      </c>
      <c r="K460" s="6"/>
      <c r="L460" s="6">
        <f>SUM(L447,L459)</f>
        <v>5635.6</v>
      </c>
    </row>
    <row r="461" spans="2:12" x14ac:dyDescent="0.3">
      <c r="B461" s="8" t="s">
        <v>238</v>
      </c>
      <c r="C461" s="9">
        <v>-1</v>
      </c>
      <c r="D461" s="7" t="s">
        <v>11</v>
      </c>
      <c r="E461" s="9">
        <v>170</v>
      </c>
      <c r="F461" s="9">
        <f>C461*E461</f>
        <v>-170</v>
      </c>
      <c r="H461" s="8" t="s">
        <v>11</v>
      </c>
      <c r="I461" s="9"/>
      <c r="J461" s="7" t="s">
        <v>11</v>
      </c>
      <c r="K461" s="9"/>
      <c r="L461" s="9"/>
    </row>
    <row r="462" spans="2:12" x14ac:dyDescent="0.3">
      <c r="B462" s="8" t="s">
        <v>203</v>
      </c>
      <c r="C462" s="9">
        <v>-1</v>
      </c>
      <c r="D462" s="7" t="s">
        <v>11</v>
      </c>
      <c r="E462" s="9">
        <v>1192</v>
      </c>
      <c r="F462" s="9">
        <f>C462*E462</f>
        <v>-1192</v>
      </c>
      <c r="H462" s="5" t="s">
        <v>27</v>
      </c>
      <c r="I462" s="6"/>
      <c r="J462" s="7" t="s">
        <v>11</v>
      </c>
      <c r="K462" s="6"/>
      <c r="L462" s="6"/>
    </row>
    <row r="463" spans="2:12" x14ac:dyDescent="0.3">
      <c r="B463" s="8" t="s">
        <v>38</v>
      </c>
      <c r="C463" s="9"/>
      <c r="D463" s="7" t="s">
        <v>11</v>
      </c>
      <c r="E463" s="9"/>
      <c r="F463" s="9">
        <v>-750</v>
      </c>
      <c r="H463" s="8" t="s">
        <v>28</v>
      </c>
      <c r="I463" s="9">
        <v>-1</v>
      </c>
      <c r="J463" s="7" t="s">
        <v>11</v>
      </c>
      <c r="K463" s="9">
        <v>725</v>
      </c>
      <c r="L463" s="9">
        <f t="shared" ref="L463:L468" si="16">I463*K463</f>
        <v>-725</v>
      </c>
    </row>
    <row r="464" spans="2:12" x14ac:dyDescent="0.3">
      <c r="B464" s="5" t="s">
        <v>39</v>
      </c>
      <c r="C464" s="6"/>
      <c r="D464" s="7" t="s">
        <v>11</v>
      </c>
      <c r="E464" s="6"/>
      <c r="F464" s="6">
        <f>SUM(F455:F463)</f>
        <v>-4152</v>
      </c>
      <c r="H464" s="8" t="s">
        <v>163</v>
      </c>
      <c r="I464" s="9">
        <v>-2</v>
      </c>
      <c r="J464" s="7" t="s">
        <v>11</v>
      </c>
      <c r="K464" s="9">
        <v>100</v>
      </c>
      <c r="L464" s="9">
        <f t="shared" si="16"/>
        <v>-200</v>
      </c>
    </row>
    <row r="465" spans="2:12" x14ac:dyDescent="0.3">
      <c r="B465" s="8" t="s">
        <v>40</v>
      </c>
      <c r="C465" s="9"/>
      <c r="D465" s="7" t="s">
        <v>11</v>
      </c>
      <c r="E465" s="9"/>
      <c r="F465" s="9">
        <f>SUM(F452,F464)</f>
        <v>233.60000000000036</v>
      </c>
      <c r="H465" s="8" t="s">
        <v>31</v>
      </c>
      <c r="I465" s="9">
        <v>-1</v>
      </c>
      <c r="J465" s="7" t="s">
        <v>11</v>
      </c>
      <c r="K465" s="9">
        <v>400</v>
      </c>
      <c r="L465" s="9">
        <f t="shared" si="16"/>
        <v>-400</v>
      </c>
    </row>
    <row r="466" spans="2:12" x14ac:dyDescent="0.3">
      <c r="B466" s="1"/>
      <c r="C466" s="1"/>
      <c r="D466" s="1"/>
      <c r="E466" s="1"/>
      <c r="F466" s="1"/>
      <c r="H466" s="8" t="s">
        <v>91</v>
      </c>
      <c r="I466" s="9">
        <v>-1</v>
      </c>
      <c r="J466" s="7" t="s">
        <v>11</v>
      </c>
      <c r="K466" s="9">
        <v>175</v>
      </c>
      <c r="L466" s="9">
        <f t="shared" si="16"/>
        <v>-175</v>
      </c>
    </row>
    <row r="467" spans="2:12" x14ac:dyDescent="0.3">
      <c r="B467" s="2" t="s">
        <v>269</v>
      </c>
      <c r="C467" s="1"/>
      <c r="D467" s="1"/>
      <c r="E467" s="1"/>
      <c r="F467" s="1"/>
      <c r="H467" s="8" t="s">
        <v>162</v>
      </c>
      <c r="I467" s="9">
        <v>-3</v>
      </c>
      <c r="J467" s="7" t="s">
        <v>11</v>
      </c>
      <c r="K467" s="9">
        <v>140</v>
      </c>
      <c r="L467" s="9">
        <f t="shared" si="16"/>
        <v>-420</v>
      </c>
    </row>
    <row r="468" spans="2:12" x14ac:dyDescent="0.3">
      <c r="B468" s="2" t="s">
        <v>268</v>
      </c>
      <c r="C468" s="1"/>
      <c r="D468" s="1"/>
      <c r="E468" s="1"/>
      <c r="F468" s="1"/>
      <c r="H468" s="8" t="s">
        <v>203</v>
      </c>
      <c r="I468" s="9">
        <v>-1</v>
      </c>
      <c r="J468" s="7" t="s">
        <v>11</v>
      </c>
      <c r="K468" s="9">
        <v>1884</v>
      </c>
      <c r="L468" s="9">
        <f t="shared" si="16"/>
        <v>-1884</v>
      </c>
    </row>
    <row r="469" spans="2:12" x14ac:dyDescent="0.3">
      <c r="B469" s="1"/>
      <c r="C469" s="1"/>
      <c r="D469" s="1"/>
      <c r="E469" s="1"/>
      <c r="F469" s="1"/>
      <c r="H469" s="8" t="s">
        <v>38</v>
      </c>
      <c r="I469" s="9"/>
      <c r="J469" s="7" t="s">
        <v>11</v>
      </c>
      <c r="K469" s="9"/>
      <c r="L469" s="9">
        <v>-750</v>
      </c>
    </row>
    <row r="470" spans="2:12" x14ac:dyDescent="0.3">
      <c r="B470" s="2" t="s">
        <v>41</v>
      </c>
      <c r="C470" s="1"/>
      <c r="D470" s="1"/>
      <c r="E470" s="1"/>
      <c r="F470" s="1"/>
      <c r="H470" s="5" t="s">
        <v>39</v>
      </c>
      <c r="I470" s="6"/>
      <c r="J470" s="7" t="s">
        <v>11</v>
      </c>
      <c r="K470" s="6"/>
      <c r="L470" s="6">
        <f>SUM(L463:L469)</f>
        <v>-4554</v>
      </c>
    </row>
    <row r="471" spans="2:12" x14ac:dyDescent="0.3">
      <c r="B471" s="1"/>
      <c r="C471" s="1"/>
      <c r="D471" s="1"/>
      <c r="E471" s="1"/>
      <c r="F471" s="1"/>
      <c r="H471" s="8" t="s">
        <v>40</v>
      </c>
      <c r="I471" s="9"/>
      <c r="J471" s="7" t="s">
        <v>11</v>
      </c>
      <c r="K471" s="9"/>
      <c r="L471" s="9">
        <f>SUM(L460,L470)</f>
        <v>1081.6000000000004</v>
      </c>
    </row>
    <row r="472" spans="2:12" x14ac:dyDescent="0.3">
      <c r="B472" s="1" t="s">
        <v>220</v>
      </c>
      <c r="C472" s="1"/>
      <c r="D472" s="1"/>
      <c r="E472" s="1"/>
      <c r="F472" s="1"/>
      <c r="H472" s="1"/>
      <c r="I472" s="1"/>
      <c r="J472" s="1"/>
      <c r="K472" s="1"/>
      <c r="L472" s="1"/>
    </row>
    <row r="473" spans="2:12" x14ac:dyDescent="0.3">
      <c r="B473" s="2" t="s">
        <v>1</v>
      </c>
      <c r="C473" s="2" t="s">
        <v>193</v>
      </c>
      <c r="D473" s="1"/>
      <c r="E473" s="1"/>
      <c r="F473" s="1"/>
      <c r="H473" s="1"/>
      <c r="I473" s="1"/>
      <c r="J473" s="1"/>
      <c r="K473" s="1"/>
      <c r="L473" s="1"/>
    </row>
    <row r="474" spans="2:12" x14ac:dyDescent="0.3">
      <c r="B474" s="2" t="s">
        <v>3</v>
      </c>
      <c r="C474" s="2" t="s">
        <v>133</v>
      </c>
      <c r="D474" s="1"/>
      <c r="E474" s="1"/>
      <c r="F474" s="1"/>
      <c r="H474" s="1"/>
      <c r="I474" s="1"/>
      <c r="J474" s="1"/>
      <c r="K474" s="1"/>
      <c r="L474" s="1"/>
    </row>
    <row r="475" spans="2:12" x14ac:dyDescent="0.3">
      <c r="B475" s="2" t="s">
        <v>4</v>
      </c>
      <c r="C475" s="2" t="s">
        <v>157</v>
      </c>
      <c r="D475" s="1"/>
      <c r="E475" s="1"/>
      <c r="F475" s="1"/>
      <c r="H475" s="2" t="s">
        <v>41</v>
      </c>
      <c r="I475" s="1"/>
      <c r="J475" s="1"/>
      <c r="K475" s="1"/>
      <c r="L475" s="1"/>
    </row>
    <row r="476" spans="2:12" x14ac:dyDescent="0.3">
      <c r="B476" s="2" t="s">
        <v>6</v>
      </c>
      <c r="C476" s="2" t="s">
        <v>361</v>
      </c>
      <c r="D476" s="1"/>
      <c r="E476" s="1"/>
      <c r="F476" s="1"/>
      <c r="H476" s="1"/>
      <c r="I476" s="1"/>
      <c r="J476" s="1"/>
      <c r="K476" s="1"/>
      <c r="L476" s="1"/>
    </row>
    <row r="477" spans="2:12" x14ac:dyDescent="0.3">
      <c r="B477" s="2" t="s">
        <v>7</v>
      </c>
      <c r="C477" s="2" t="s">
        <v>8</v>
      </c>
      <c r="D477" s="1"/>
      <c r="E477" s="1"/>
      <c r="F477" s="1"/>
      <c r="H477" s="1" t="s">
        <v>221</v>
      </c>
      <c r="I477" s="1"/>
      <c r="J477" s="1"/>
      <c r="K477" s="1"/>
      <c r="L477" s="1"/>
    </row>
    <row r="478" spans="2:12" x14ac:dyDescent="0.3">
      <c r="B478" s="1"/>
      <c r="C478" s="1"/>
      <c r="D478" s="1"/>
      <c r="E478" s="1"/>
      <c r="F478" s="1"/>
      <c r="H478" s="2" t="s">
        <v>1</v>
      </c>
      <c r="I478" s="2" t="s">
        <v>193</v>
      </c>
      <c r="J478" s="1"/>
      <c r="K478" s="1"/>
      <c r="L478" s="1"/>
    </row>
    <row r="479" spans="2:12" x14ac:dyDescent="0.3">
      <c r="B479" s="3" t="s">
        <v>9</v>
      </c>
      <c r="C479" s="4" t="s">
        <v>10</v>
      </c>
      <c r="D479" s="4" t="s">
        <v>11</v>
      </c>
      <c r="E479" s="4" t="s">
        <v>12</v>
      </c>
      <c r="F479" s="4" t="s">
        <v>13</v>
      </c>
      <c r="H479" s="2" t="s">
        <v>3</v>
      </c>
      <c r="I479" s="2" t="s">
        <v>133</v>
      </c>
      <c r="J479" s="1"/>
      <c r="K479" s="1"/>
      <c r="L479" s="1"/>
    </row>
    <row r="480" spans="2:12" x14ac:dyDescent="0.3">
      <c r="B480" s="5" t="s">
        <v>14</v>
      </c>
      <c r="C480" s="6"/>
      <c r="D480" s="7" t="s">
        <v>11</v>
      </c>
      <c r="E480" s="6"/>
      <c r="F480" s="6"/>
      <c r="H480" s="2" t="s">
        <v>4</v>
      </c>
      <c r="I480" s="2" t="s">
        <v>157</v>
      </c>
      <c r="J480" s="1"/>
      <c r="K480" s="1"/>
      <c r="L480" s="1"/>
    </row>
    <row r="481" spans="2:14" x14ac:dyDescent="0.3">
      <c r="B481" s="8" t="s">
        <v>207</v>
      </c>
      <c r="C481" s="9">
        <v>5474</v>
      </c>
      <c r="D481" s="7" t="s">
        <v>198</v>
      </c>
      <c r="E481" s="10"/>
      <c r="F481" s="9"/>
      <c r="H481" s="2" t="s">
        <v>6</v>
      </c>
      <c r="I481" s="2" t="s">
        <v>361</v>
      </c>
      <c r="J481" s="1"/>
      <c r="K481" s="1"/>
      <c r="L481" s="1"/>
    </row>
    <row r="482" spans="2:14" x14ac:dyDescent="0.3">
      <c r="B482" s="8" t="s">
        <v>243</v>
      </c>
      <c r="C482" s="9">
        <v>5200</v>
      </c>
      <c r="D482" s="7" t="s">
        <v>198</v>
      </c>
      <c r="E482" s="10">
        <f>Intro_input!$I$53</f>
        <v>1.26</v>
      </c>
      <c r="F482" s="9">
        <f>C482*E482</f>
        <v>6552</v>
      </c>
      <c r="H482" s="2" t="s">
        <v>7</v>
      </c>
      <c r="I482" s="2" t="s">
        <v>137</v>
      </c>
      <c r="J482" s="1"/>
      <c r="K482" s="1"/>
      <c r="L482" s="1"/>
    </row>
    <row r="483" spans="2:14" x14ac:dyDescent="0.3">
      <c r="B483" s="5" t="s">
        <v>20</v>
      </c>
      <c r="C483" s="6"/>
      <c r="D483" s="7" t="s">
        <v>11</v>
      </c>
      <c r="E483" s="6"/>
      <c r="F483" s="6">
        <f>SUM(F481:F482)</f>
        <v>6552</v>
      </c>
      <c r="H483" s="1"/>
      <c r="I483" s="1"/>
      <c r="J483" s="1"/>
      <c r="K483" s="1"/>
      <c r="L483" s="1"/>
    </row>
    <row r="484" spans="2:14" x14ac:dyDescent="0.3">
      <c r="B484" s="8" t="s">
        <v>11</v>
      </c>
      <c r="C484" s="9"/>
      <c r="D484" s="7" t="s">
        <v>11</v>
      </c>
      <c r="E484" s="9"/>
      <c r="F484" s="9"/>
      <c r="H484" s="3" t="s">
        <v>9</v>
      </c>
      <c r="I484" s="4" t="s">
        <v>10</v>
      </c>
      <c r="J484" s="4" t="s">
        <v>11</v>
      </c>
      <c r="K484" s="4" t="s">
        <v>12</v>
      </c>
      <c r="L484" s="4" t="s">
        <v>13</v>
      </c>
    </row>
    <row r="485" spans="2:14" x14ac:dyDescent="0.3">
      <c r="B485" s="5" t="s">
        <v>21</v>
      </c>
      <c r="C485" s="6"/>
      <c r="D485" s="7" t="s">
        <v>11</v>
      </c>
      <c r="E485" s="6"/>
      <c r="F485" s="6"/>
      <c r="H485" s="5" t="s">
        <v>14</v>
      </c>
      <c r="I485" s="6"/>
      <c r="J485" s="7" t="s">
        <v>11</v>
      </c>
      <c r="K485" s="6"/>
      <c r="L485" s="6"/>
    </row>
    <row r="486" spans="2:14" x14ac:dyDescent="0.3">
      <c r="B486" s="8" t="s">
        <v>22</v>
      </c>
      <c r="C486" s="9">
        <v>-100</v>
      </c>
      <c r="D486" s="7" t="s">
        <v>16</v>
      </c>
      <c r="E486" s="10">
        <v>3.75</v>
      </c>
      <c r="F486" s="9">
        <f>C486*E486</f>
        <v>-375</v>
      </c>
      <c r="H486" s="8" t="s">
        <v>207</v>
      </c>
      <c r="I486" s="9">
        <v>4105</v>
      </c>
      <c r="J486" s="7" t="s">
        <v>198</v>
      </c>
      <c r="K486" s="10"/>
      <c r="L486" s="9"/>
    </row>
    <row r="487" spans="2:14" x14ac:dyDescent="0.3">
      <c r="B487" s="8" t="s">
        <v>174</v>
      </c>
      <c r="C487" s="9">
        <v>0</v>
      </c>
      <c r="D487" s="7" t="s">
        <v>16</v>
      </c>
      <c r="E487" s="10">
        <f>Intro_input!$I$17</f>
        <v>10</v>
      </c>
      <c r="F487" s="9">
        <f>C487*E487</f>
        <v>0</v>
      </c>
      <c r="H487" s="8" t="s">
        <v>206</v>
      </c>
      <c r="I487" s="9">
        <v>3900</v>
      </c>
      <c r="J487" s="7" t="s">
        <v>198</v>
      </c>
      <c r="K487" s="10">
        <f>Intro_input!$I$53</f>
        <v>1.26</v>
      </c>
      <c r="L487" s="9">
        <f>I487*K487</f>
        <v>4914</v>
      </c>
    </row>
    <row r="488" spans="2:14" x14ac:dyDescent="0.3">
      <c r="B488" s="8" t="s">
        <v>23</v>
      </c>
      <c r="C488" s="9">
        <v>-30</v>
      </c>
      <c r="D488" s="7" t="s">
        <v>24</v>
      </c>
      <c r="E488" s="10"/>
      <c r="F488" s="9"/>
      <c r="H488" s="5" t="s">
        <v>20</v>
      </c>
      <c r="I488" s="6"/>
      <c r="J488" s="7" t="s">
        <v>11</v>
      </c>
      <c r="K488" s="6"/>
      <c r="L488" s="6">
        <f>SUM(L486:L487)</f>
        <v>4914</v>
      </c>
    </row>
    <row r="489" spans="2:14" x14ac:dyDescent="0.3">
      <c r="B489" s="8" t="s">
        <v>166</v>
      </c>
      <c r="C489" s="9"/>
      <c r="D489" s="7" t="s">
        <v>71</v>
      </c>
      <c r="E489" s="9"/>
      <c r="F489" s="9">
        <v>-237</v>
      </c>
      <c r="H489" s="8" t="s">
        <v>11</v>
      </c>
      <c r="I489" s="9"/>
      <c r="J489" s="7" t="s">
        <v>11</v>
      </c>
      <c r="K489" s="9"/>
      <c r="L489" s="9"/>
    </row>
    <row r="490" spans="2:14" x14ac:dyDescent="0.3">
      <c r="B490" s="8" t="s">
        <v>185</v>
      </c>
      <c r="C490" s="9">
        <v>-129</v>
      </c>
      <c r="D490" s="7" t="s">
        <v>71</v>
      </c>
      <c r="E490" s="10">
        <v>2.6</v>
      </c>
      <c r="F490" s="9">
        <f>C490*E490</f>
        <v>-335.40000000000003</v>
      </c>
      <c r="H490" s="5" t="s">
        <v>21</v>
      </c>
      <c r="I490" s="6"/>
      <c r="J490" s="7" t="s">
        <v>11</v>
      </c>
      <c r="K490" s="6"/>
      <c r="L490" s="6"/>
    </row>
    <row r="491" spans="2:14" x14ac:dyDescent="0.3">
      <c r="B491" s="5" t="s">
        <v>25</v>
      </c>
      <c r="C491" s="6"/>
      <c r="D491" s="7" t="s">
        <v>11</v>
      </c>
      <c r="E491" s="6"/>
      <c r="F491" s="6">
        <f>SUM(F485:F490)</f>
        <v>-947.40000000000009</v>
      </c>
      <c r="H491" s="8" t="s">
        <v>22</v>
      </c>
      <c r="I491" s="9">
        <v>-60</v>
      </c>
      <c r="J491" s="7" t="s">
        <v>16</v>
      </c>
      <c r="K491" s="10">
        <v>3.65</v>
      </c>
      <c r="L491" s="9">
        <f>I491*K491</f>
        <v>-219</v>
      </c>
    </row>
    <row r="492" spans="2:14" x14ac:dyDescent="0.3">
      <c r="B492" s="5" t="s">
        <v>26</v>
      </c>
      <c r="C492" s="6"/>
      <c r="D492" s="7" t="s">
        <v>11</v>
      </c>
      <c r="E492" s="6"/>
      <c r="F492" s="6">
        <f>SUM(F483,F491)</f>
        <v>5604.6</v>
      </c>
      <c r="H492" s="8" t="s">
        <v>174</v>
      </c>
      <c r="I492" s="9">
        <v>-68</v>
      </c>
      <c r="J492" s="7" t="s">
        <v>16</v>
      </c>
      <c r="K492" s="10">
        <f>Intro_input!$I$17</f>
        <v>10</v>
      </c>
      <c r="L492" s="9">
        <f>I492*K492</f>
        <v>-680</v>
      </c>
    </row>
    <row r="493" spans="2:14" x14ac:dyDescent="0.3">
      <c r="B493" s="8" t="s">
        <v>11</v>
      </c>
      <c r="C493" s="9"/>
      <c r="D493" s="7" t="s">
        <v>11</v>
      </c>
      <c r="E493" s="9"/>
      <c r="F493" s="9"/>
      <c r="H493" s="8" t="s">
        <v>168</v>
      </c>
      <c r="I493" s="9">
        <v>-18</v>
      </c>
      <c r="J493" s="7" t="s">
        <v>16</v>
      </c>
      <c r="K493" s="10">
        <f>Intro_input!$I$18</f>
        <v>16</v>
      </c>
      <c r="L493" s="9">
        <f>I493*K493</f>
        <v>-288</v>
      </c>
      <c r="N493">
        <f>124-68</f>
        <v>56</v>
      </c>
    </row>
    <row r="494" spans="2:14" x14ac:dyDescent="0.3">
      <c r="B494" s="5" t="s">
        <v>27</v>
      </c>
      <c r="C494" s="6"/>
      <c r="D494" s="7" t="s">
        <v>11</v>
      </c>
      <c r="E494" s="6"/>
      <c r="F494" s="6"/>
      <c r="H494" s="8" t="s">
        <v>167</v>
      </c>
      <c r="I494" s="9">
        <v>-120</v>
      </c>
      <c r="J494" s="7" t="s">
        <v>16</v>
      </c>
      <c r="K494" s="10">
        <f>Intro_input!$I$19</f>
        <v>9</v>
      </c>
      <c r="L494" s="9">
        <f>I494*K494</f>
        <v>-1080</v>
      </c>
    </row>
    <row r="495" spans="2:14" x14ac:dyDescent="0.3">
      <c r="B495" s="8" t="s">
        <v>28</v>
      </c>
      <c r="C495" s="9">
        <v>-1</v>
      </c>
      <c r="D495" s="7" t="s">
        <v>11</v>
      </c>
      <c r="E495" s="9">
        <v>725</v>
      </c>
      <c r="F495" s="9">
        <f>C495*E495</f>
        <v>-725</v>
      </c>
      <c r="H495" s="8" t="s">
        <v>166</v>
      </c>
      <c r="I495" s="9"/>
      <c r="J495" s="7" t="s">
        <v>71</v>
      </c>
      <c r="K495" s="9"/>
      <c r="L495" s="9">
        <v>-91</v>
      </c>
    </row>
    <row r="496" spans="2:14" x14ac:dyDescent="0.3">
      <c r="B496" s="8" t="s">
        <v>30</v>
      </c>
      <c r="C496" s="9">
        <v>-30</v>
      </c>
      <c r="D496" s="7" t="s">
        <v>11</v>
      </c>
      <c r="E496" s="9">
        <v>20</v>
      </c>
      <c r="F496" s="9">
        <f>C496*E496</f>
        <v>-600</v>
      </c>
      <c r="H496" s="8" t="s">
        <v>185</v>
      </c>
      <c r="I496" s="9">
        <v>-84</v>
      </c>
      <c r="J496" s="7" t="s">
        <v>71</v>
      </c>
      <c r="K496" s="10">
        <v>2.6</v>
      </c>
      <c r="L496" s="9">
        <f>I496*K496</f>
        <v>-218.4</v>
      </c>
    </row>
    <row r="497" spans="2:12" x14ac:dyDescent="0.3">
      <c r="B497" s="8" t="s">
        <v>31</v>
      </c>
      <c r="C497" s="9">
        <v>-1</v>
      </c>
      <c r="D497" s="7" t="s">
        <v>11</v>
      </c>
      <c r="E497" s="9">
        <v>400</v>
      </c>
      <c r="F497" s="9">
        <f>C497*E497</f>
        <v>-400</v>
      </c>
      <c r="H497" s="5" t="s">
        <v>25</v>
      </c>
      <c r="I497" s="6"/>
      <c r="J497" s="7" t="s">
        <v>11</v>
      </c>
      <c r="K497" s="6"/>
      <c r="L497" s="6">
        <f>SUM(L490:L496)</f>
        <v>-2576.4</v>
      </c>
    </row>
    <row r="498" spans="2:12" x14ac:dyDescent="0.3">
      <c r="B498" s="8" t="s">
        <v>91</v>
      </c>
      <c r="C498" s="9">
        <v>-1</v>
      </c>
      <c r="D498" s="7" t="s">
        <v>11</v>
      </c>
      <c r="E498" s="9">
        <v>175</v>
      </c>
      <c r="F498" s="9">
        <f>C498*E498</f>
        <v>-175</v>
      </c>
      <c r="H498" s="5" t="s">
        <v>26</v>
      </c>
      <c r="I498" s="6"/>
      <c r="J498" s="7" t="s">
        <v>11</v>
      </c>
      <c r="K498" s="6"/>
      <c r="L498" s="6">
        <f>SUM(L488,L497)</f>
        <v>2337.6</v>
      </c>
    </row>
    <row r="499" spans="2:12" x14ac:dyDescent="0.3">
      <c r="B499" s="8" t="s">
        <v>162</v>
      </c>
      <c r="C499" s="9">
        <v>-1</v>
      </c>
      <c r="D499" s="7" t="s">
        <v>11</v>
      </c>
      <c r="E499" s="9">
        <v>140</v>
      </c>
      <c r="F499" s="9">
        <f>C499*E499</f>
        <v>-140</v>
      </c>
      <c r="H499" s="8" t="s">
        <v>11</v>
      </c>
      <c r="I499" s="9"/>
      <c r="J499" s="7" t="s">
        <v>11</v>
      </c>
      <c r="K499" s="9"/>
      <c r="L499" s="9"/>
    </row>
    <row r="500" spans="2:12" x14ac:dyDescent="0.3">
      <c r="B500" s="8" t="s">
        <v>93</v>
      </c>
      <c r="C500" s="9">
        <v>-1</v>
      </c>
      <c r="D500" s="7" t="s">
        <v>11</v>
      </c>
      <c r="E500" s="9"/>
      <c r="F500" s="9"/>
      <c r="H500" s="5" t="s">
        <v>27</v>
      </c>
      <c r="I500" s="6"/>
      <c r="J500" s="7" t="s">
        <v>11</v>
      </c>
      <c r="K500" s="6"/>
      <c r="L500" s="6"/>
    </row>
    <row r="501" spans="2:12" x14ac:dyDescent="0.3">
      <c r="B501" s="8" t="s">
        <v>238</v>
      </c>
      <c r="C501" s="9">
        <v>-1</v>
      </c>
      <c r="D501" s="7" t="s">
        <v>11</v>
      </c>
      <c r="E501" s="9">
        <v>170</v>
      </c>
      <c r="F501" s="9">
        <f>C501*E501</f>
        <v>-170</v>
      </c>
      <c r="H501" s="8" t="s">
        <v>28</v>
      </c>
      <c r="I501" s="9">
        <v>-1</v>
      </c>
      <c r="J501" s="7" t="s">
        <v>11</v>
      </c>
      <c r="K501" s="9">
        <v>725</v>
      </c>
      <c r="L501" s="9">
        <f>I501*K501</f>
        <v>-725</v>
      </c>
    </row>
    <row r="502" spans="2:12" x14ac:dyDescent="0.3">
      <c r="B502" s="8" t="s">
        <v>203</v>
      </c>
      <c r="C502" s="9">
        <v>-1</v>
      </c>
      <c r="D502" s="7" t="s">
        <v>11</v>
      </c>
      <c r="E502" s="9">
        <v>1410</v>
      </c>
      <c r="F502" s="9">
        <f>C502*E502</f>
        <v>-1410</v>
      </c>
      <c r="H502" s="8" t="s">
        <v>163</v>
      </c>
      <c r="I502" s="9">
        <v>-1</v>
      </c>
      <c r="J502" s="7" t="s">
        <v>11</v>
      </c>
      <c r="K502" s="9">
        <v>100</v>
      </c>
      <c r="L502" s="9">
        <f>I502*K502</f>
        <v>-100</v>
      </c>
    </row>
    <row r="503" spans="2:12" x14ac:dyDescent="0.3">
      <c r="B503" s="8" t="s">
        <v>38</v>
      </c>
      <c r="C503" s="9"/>
      <c r="D503" s="7" t="s">
        <v>11</v>
      </c>
      <c r="E503" s="9"/>
      <c r="F503" s="9">
        <v>-750</v>
      </c>
      <c r="H503" s="8" t="s">
        <v>31</v>
      </c>
      <c r="I503" s="9">
        <v>-1</v>
      </c>
      <c r="J503" s="7" t="s">
        <v>11</v>
      </c>
      <c r="K503" s="9">
        <v>400</v>
      </c>
      <c r="L503" s="9">
        <f>I503*K503</f>
        <v>-400</v>
      </c>
    </row>
    <row r="504" spans="2:12" x14ac:dyDescent="0.3">
      <c r="B504" s="5" t="s">
        <v>39</v>
      </c>
      <c r="C504" s="6"/>
      <c r="D504" s="7" t="s">
        <v>11</v>
      </c>
      <c r="E504" s="6"/>
      <c r="F504" s="6">
        <f>SUM(F495:F503)</f>
        <v>-4370</v>
      </c>
      <c r="H504" s="8" t="s">
        <v>91</v>
      </c>
      <c r="I504" s="9">
        <v>-1</v>
      </c>
      <c r="J504" s="7" t="s">
        <v>11</v>
      </c>
      <c r="K504" s="9">
        <v>175</v>
      </c>
      <c r="L504" s="9">
        <f>I504*K504</f>
        <v>-175</v>
      </c>
    </row>
    <row r="505" spans="2:12" x14ac:dyDescent="0.3">
      <c r="B505" s="8" t="s">
        <v>40</v>
      </c>
      <c r="C505" s="9"/>
      <c r="D505" s="7" t="s">
        <v>11</v>
      </c>
      <c r="E505" s="9"/>
      <c r="F505" s="9">
        <f>SUM(F492,F504)</f>
        <v>1234.6000000000004</v>
      </c>
      <c r="H505" s="8" t="s">
        <v>162</v>
      </c>
      <c r="I505" s="9">
        <v>-1</v>
      </c>
      <c r="J505" s="7" t="s">
        <v>11</v>
      </c>
      <c r="K505" s="9">
        <v>140</v>
      </c>
      <c r="L505" s="9">
        <f>I505*K505</f>
        <v>-140</v>
      </c>
    </row>
    <row r="506" spans="2:12" x14ac:dyDescent="0.3">
      <c r="B506" s="1"/>
      <c r="C506" s="1"/>
      <c r="D506" s="1"/>
      <c r="E506" s="1"/>
      <c r="F506" s="1"/>
      <c r="H506" s="8" t="s">
        <v>93</v>
      </c>
      <c r="I506" s="9">
        <v>-1</v>
      </c>
      <c r="J506" s="7" t="s">
        <v>11</v>
      </c>
      <c r="K506" s="9"/>
      <c r="L506" s="9"/>
    </row>
    <row r="507" spans="2:12" x14ac:dyDescent="0.3">
      <c r="B507" s="2" t="s">
        <v>265</v>
      </c>
      <c r="C507" s="1"/>
      <c r="D507" s="1"/>
      <c r="E507" s="1"/>
      <c r="F507" s="1"/>
      <c r="H507" s="8" t="s">
        <v>238</v>
      </c>
      <c r="I507" s="9">
        <v>-1</v>
      </c>
      <c r="J507" s="7" t="s">
        <v>11</v>
      </c>
      <c r="K507" s="9">
        <v>170</v>
      </c>
      <c r="L507" s="9">
        <f>I507*K507</f>
        <v>-170</v>
      </c>
    </row>
    <row r="508" spans="2:12" x14ac:dyDescent="0.3">
      <c r="B508" s="2" t="s">
        <v>264</v>
      </c>
      <c r="C508" s="1"/>
      <c r="D508" s="1"/>
      <c r="E508" s="1"/>
      <c r="F508" s="1"/>
      <c r="H508" s="8" t="s">
        <v>203</v>
      </c>
      <c r="I508" s="9">
        <v>-1</v>
      </c>
      <c r="J508" s="7" t="s">
        <v>11</v>
      </c>
      <c r="K508" s="9">
        <v>1192</v>
      </c>
      <c r="L508" s="9">
        <f>I508*K508</f>
        <v>-1192</v>
      </c>
    </row>
    <row r="509" spans="2:12" x14ac:dyDescent="0.3">
      <c r="B509" s="1"/>
      <c r="C509" s="1"/>
      <c r="D509" s="1"/>
      <c r="E509" s="1"/>
      <c r="F509" s="1"/>
      <c r="H509" s="8" t="s">
        <v>38</v>
      </c>
      <c r="I509" s="9"/>
      <c r="J509" s="7" t="s">
        <v>11</v>
      </c>
      <c r="K509" s="9"/>
      <c r="L509" s="9">
        <v>-750</v>
      </c>
    </row>
    <row r="510" spans="2:12" x14ac:dyDescent="0.3">
      <c r="B510" s="2" t="s">
        <v>41</v>
      </c>
      <c r="C510" s="1"/>
      <c r="D510" s="1"/>
      <c r="E510" s="1"/>
      <c r="F510" s="1"/>
      <c r="H510" s="5" t="s">
        <v>39</v>
      </c>
      <c r="I510" s="6"/>
      <c r="J510" s="7" t="s">
        <v>11</v>
      </c>
      <c r="K510" s="6"/>
      <c r="L510" s="6">
        <f>SUM(L501:L509)</f>
        <v>-3652</v>
      </c>
    </row>
    <row r="511" spans="2:12" x14ac:dyDescent="0.3">
      <c r="B511" s="1"/>
      <c r="C511" s="1"/>
      <c r="D511" s="1"/>
      <c r="E511" s="1"/>
      <c r="F511" s="1"/>
      <c r="H511" s="8" t="s">
        <v>40</v>
      </c>
      <c r="I511" s="9"/>
      <c r="J511" s="7" t="s">
        <v>11</v>
      </c>
      <c r="K511" s="9"/>
      <c r="L511" s="9">
        <f>SUM(L498,L510)</f>
        <v>-1314.4</v>
      </c>
    </row>
    <row r="512" spans="2:12" x14ac:dyDescent="0.3">
      <c r="B512" s="1" t="s">
        <v>219</v>
      </c>
      <c r="C512" s="1"/>
      <c r="D512" s="1"/>
      <c r="E512" s="1"/>
      <c r="F512" s="1"/>
      <c r="H512" s="1"/>
      <c r="I512" s="1"/>
      <c r="J512" s="1"/>
      <c r="K512" s="1"/>
      <c r="L512" s="1"/>
    </row>
    <row r="513" spans="2:12" x14ac:dyDescent="0.3">
      <c r="B513" s="2" t="s">
        <v>1</v>
      </c>
      <c r="C513" s="2" t="s">
        <v>193</v>
      </c>
      <c r="D513" s="1"/>
      <c r="E513" s="1"/>
      <c r="F513" s="1"/>
      <c r="H513" s="2" t="s">
        <v>269</v>
      </c>
      <c r="I513" s="1"/>
      <c r="J513" s="1"/>
      <c r="K513" s="1"/>
      <c r="L513" s="1"/>
    </row>
    <row r="514" spans="2:12" x14ac:dyDescent="0.3">
      <c r="B514" s="2" t="s">
        <v>3</v>
      </c>
      <c r="C514" s="2" t="s">
        <v>133</v>
      </c>
      <c r="D514" s="1"/>
      <c r="E514" s="1"/>
      <c r="F514" s="1"/>
      <c r="H514" s="2" t="s">
        <v>268</v>
      </c>
      <c r="I514" s="1"/>
      <c r="J514" s="1"/>
      <c r="K514" s="1"/>
      <c r="L514" s="1"/>
    </row>
    <row r="515" spans="2:12" x14ac:dyDescent="0.3">
      <c r="B515" s="2" t="s">
        <v>4</v>
      </c>
      <c r="C515" s="2" t="s">
        <v>157</v>
      </c>
      <c r="D515" s="1"/>
      <c r="E515" s="1"/>
      <c r="F515" s="1"/>
      <c r="H515" s="1"/>
      <c r="I515" s="1"/>
      <c r="J515" s="1"/>
      <c r="K515" s="1"/>
      <c r="L515" s="1"/>
    </row>
    <row r="516" spans="2:12" x14ac:dyDescent="0.3">
      <c r="B516" s="2" t="s">
        <v>6</v>
      </c>
      <c r="C516" s="2" t="s">
        <v>361</v>
      </c>
      <c r="D516" s="1"/>
      <c r="E516" s="1"/>
      <c r="F516" s="1"/>
      <c r="H516" s="2" t="s">
        <v>41</v>
      </c>
      <c r="I516" s="1"/>
      <c r="J516" s="1"/>
      <c r="K516" s="1"/>
      <c r="L516" s="1"/>
    </row>
    <row r="517" spans="2:12" x14ac:dyDescent="0.3">
      <c r="B517" s="2" t="s">
        <v>7</v>
      </c>
      <c r="C517" s="2" t="s">
        <v>8</v>
      </c>
      <c r="D517" s="1"/>
      <c r="E517" s="1"/>
      <c r="F517" s="1"/>
      <c r="H517" s="1"/>
      <c r="I517" s="1"/>
      <c r="J517" s="1"/>
      <c r="K517" s="1"/>
      <c r="L517" s="1"/>
    </row>
    <row r="518" spans="2:12" x14ac:dyDescent="0.3">
      <c r="B518" s="1"/>
      <c r="C518" s="1"/>
      <c r="D518" s="1"/>
      <c r="E518" s="1"/>
      <c r="F518" s="1"/>
      <c r="H518" s="1" t="s">
        <v>220</v>
      </c>
      <c r="I518" s="1"/>
      <c r="J518" s="1"/>
      <c r="K518" s="1"/>
      <c r="L518" s="1"/>
    </row>
    <row r="519" spans="2:12" x14ac:dyDescent="0.3">
      <c r="B519" s="3" t="s">
        <v>9</v>
      </c>
      <c r="C519" s="4" t="s">
        <v>10</v>
      </c>
      <c r="D519" s="4" t="s">
        <v>11</v>
      </c>
      <c r="E519" s="4" t="s">
        <v>12</v>
      </c>
      <c r="F519" s="4" t="s">
        <v>13</v>
      </c>
      <c r="H519" s="2" t="s">
        <v>1</v>
      </c>
      <c r="I519" s="2" t="s">
        <v>193</v>
      </c>
      <c r="J519" s="1"/>
      <c r="K519" s="1"/>
      <c r="L519" s="1"/>
    </row>
    <row r="520" spans="2:12" x14ac:dyDescent="0.3">
      <c r="B520" s="1"/>
      <c r="C520" s="1"/>
      <c r="D520" s="1"/>
      <c r="E520" s="1"/>
      <c r="F520" s="1"/>
      <c r="H520" s="2" t="s">
        <v>3</v>
      </c>
      <c r="I520" s="2" t="s">
        <v>133</v>
      </c>
      <c r="J520" s="1"/>
      <c r="K520" s="1"/>
      <c r="L520" s="1"/>
    </row>
    <row r="521" spans="2:12" x14ac:dyDescent="0.3">
      <c r="B521" s="2" t="s">
        <v>267</v>
      </c>
      <c r="C521" s="1"/>
      <c r="D521" s="1"/>
      <c r="E521" s="1"/>
      <c r="F521" s="1"/>
      <c r="H521" s="2" t="s">
        <v>4</v>
      </c>
      <c r="I521" s="2" t="s">
        <v>157</v>
      </c>
      <c r="J521" s="1"/>
      <c r="K521" s="1"/>
      <c r="L521" s="1"/>
    </row>
    <row r="522" spans="2:12" x14ac:dyDescent="0.3">
      <c r="B522" s="1"/>
      <c r="C522" s="1"/>
      <c r="D522" s="1"/>
      <c r="E522" s="1"/>
      <c r="F522" s="1"/>
      <c r="H522" s="2" t="s">
        <v>6</v>
      </c>
      <c r="I522" s="2" t="s">
        <v>361</v>
      </c>
      <c r="J522" s="1"/>
      <c r="K522" s="1"/>
      <c r="L522" s="1"/>
    </row>
    <row r="523" spans="2:12" x14ac:dyDescent="0.3">
      <c r="B523" s="2" t="s">
        <v>41</v>
      </c>
      <c r="C523" s="1"/>
      <c r="D523" s="1"/>
      <c r="E523" s="1"/>
      <c r="F523" s="1"/>
      <c r="H523" s="2" t="s">
        <v>7</v>
      </c>
      <c r="I523" s="2" t="s">
        <v>137</v>
      </c>
      <c r="J523" s="1"/>
      <c r="K523" s="1"/>
      <c r="L523" s="1"/>
    </row>
    <row r="524" spans="2:12" x14ac:dyDescent="0.3">
      <c r="B524" s="1"/>
      <c r="C524" s="1"/>
      <c r="D524" s="1"/>
      <c r="E524" s="1"/>
      <c r="F524" s="1"/>
      <c r="H524" s="1"/>
      <c r="I524" s="1"/>
      <c r="J524" s="1"/>
      <c r="K524" s="1"/>
      <c r="L524" s="1"/>
    </row>
    <row r="525" spans="2:12" x14ac:dyDescent="0.3">
      <c r="B525" s="1" t="s">
        <v>217</v>
      </c>
      <c r="C525" s="1"/>
      <c r="D525" s="1"/>
      <c r="E525" s="1"/>
      <c r="F525" s="1"/>
      <c r="H525" s="3" t="s">
        <v>9</v>
      </c>
      <c r="I525" s="4" t="s">
        <v>10</v>
      </c>
      <c r="J525" s="4" t="s">
        <v>11</v>
      </c>
      <c r="K525" s="4" t="s">
        <v>12</v>
      </c>
      <c r="L525" s="4" t="s">
        <v>13</v>
      </c>
    </row>
    <row r="526" spans="2:12" x14ac:dyDescent="0.3">
      <c r="B526" s="2" t="s">
        <v>1</v>
      </c>
      <c r="C526" s="2" t="s">
        <v>193</v>
      </c>
      <c r="D526" s="1"/>
      <c r="E526" s="1"/>
      <c r="F526" s="1"/>
      <c r="H526" s="5" t="s">
        <v>14</v>
      </c>
      <c r="I526" s="6"/>
      <c r="J526" s="7" t="s">
        <v>11</v>
      </c>
      <c r="K526" s="6"/>
      <c r="L526" s="6"/>
    </row>
    <row r="527" spans="2:12" x14ac:dyDescent="0.3">
      <c r="B527" s="2" t="s">
        <v>3</v>
      </c>
      <c r="C527" s="2" t="s">
        <v>133</v>
      </c>
      <c r="D527" s="1"/>
      <c r="E527" s="1"/>
      <c r="F527" s="1"/>
      <c r="H527" s="8" t="s">
        <v>207</v>
      </c>
      <c r="I527" s="9">
        <v>5474</v>
      </c>
      <c r="J527" s="7" t="s">
        <v>198</v>
      </c>
      <c r="K527" s="10"/>
      <c r="L527" s="9"/>
    </row>
    <row r="528" spans="2:12" x14ac:dyDescent="0.3">
      <c r="B528" s="2" t="s">
        <v>4</v>
      </c>
      <c r="C528" s="2" t="s">
        <v>157</v>
      </c>
      <c r="D528" s="1"/>
      <c r="E528" s="1"/>
      <c r="F528" s="1"/>
      <c r="H528" s="8" t="s">
        <v>243</v>
      </c>
      <c r="I528" s="9">
        <v>5200</v>
      </c>
      <c r="J528" s="7" t="s">
        <v>198</v>
      </c>
      <c r="K528" s="10">
        <f>Intro_input!$I$53</f>
        <v>1.26</v>
      </c>
      <c r="L528" s="9">
        <f>I528*K528</f>
        <v>6552</v>
      </c>
    </row>
    <row r="529" spans="2:14" x14ac:dyDescent="0.3">
      <c r="B529" s="2" t="s">
        <v>6</v>
      </c>
      <c r="C529" s="2" t="s">
        <v>361</v>
      </c>
      <c r="D529" s="1"/>
      <c r="E529" s="1"/>
      <c r="F529" s="1"/>
      <c r="H529" s="5" t="s">
        <v>20</v>
      </c>
      <c r="I529" s="6"/>
      <c r="J529" s="7" t="s">
        <v>11</v>
      </c>
      <c r="K529" s="6"/>
      <c r="L529" s="6">
        <f>SUM(L527:L528)</f>
        <v>6552</v>
      </c>
    </row>
    <row r="530" spans="2:14" x14ac:dyDescent="0.3">
      <c r="B530" s="2" t="s">
        <v>7</v>
      </c>
      <c r="C530" s="2" t="s">
        <v>8</v>
      </c>
      <c r="D530" s="1"/>
      <c r="E530" s="1"/>
      <c r="F530" s="1"/>
      <c r="H530" s="8" t="s">
        <v>11</v>
      </c>
      <c r="I530" s="9"/>
      <c r="J530" s="7" t="s">
        <v>11</v>
      </c>
      <c r="K530" s="9"/>
      <c r="L530" s="9"/>
    </row>
    <row r="531" spans="2:14" x14ac:dyDescent="0.3">
      <c r="B531" s="1"/>
      <c r="C531" s="1"/>
      <c r="D531" s="1"/>
      <c r="E531" s="1"/>
      <c r="F531" s="1"/>
      <c r="H531" s="5" t="s">
        <v>21</v>
      </c>
      <c r="I531" s="6"/>
      <c r="J531" s="7" t="s">
        <v>11</v>
      </c>
      <c r="K531" s="6"/>
      <c r="L531" s="6"/>
    </row>
    <row r="532" spans="2:14" x14ac:dyDescent="0.3">
      <c r="B532" s="3" t="s">
        <v>9</v>
      </c>
      <c r="C532" s="4" t="s">
        <v>10</v>
      </c>
      <c r="D532" s="4" t="s">
        <v>11</v>
      </c>
      <c r="E532" s="4" t="s">
        <v>12</v>
      </c>
      <c r="F532" s="4" t="s">
        <v>13</v>
      </c>
      <c r="H532" s="8" t="s">
        <v>22</v>
      </c>
      <c r="I532" s="9">
        <v>-100</v>
      </c>
      <c r="J532" s="7" t="s">
        <v>16</v>
      </c>
      <c r="K532" s="10">
        <v>3.75</v>
      </c>
      <c r="L532" s="9">
        <f>I532*K532</f>
        <v>-375</v>
      </c>
    </row>
    <row r="533" spans="2:14" x14ac:dyDescent="0.3">
      <c r="B533" s="1"/>
      <c r="C533" s="1"/>
      <c r="D533" s="1"/>
      <c r="E533" s="1"/>
      <c r="F533" s="1"/>
      <c r="H533" s="8" t="s">
        <v>174</v>
      </c>
      <c r="I533" s="9">
        <v>-68</v>
      </c>
      <c r="J533" s="7" t="s">
        <v>16</v>
      </c>
      <c r="K533" s="10">
        <f>Intro_input!$I$17</f>
        <v>10</v>
      </c>
      <c r="L533" s="9">
        <f>I533*K533</f>
        <v>-680</v>
      </c>
      <c r="N533">
        <f>175-68</f>
        <v>107</v>
      </c>
    </row>
    <row r="534" spans="2:14" x14ac:dyDescent="0.3">
      <c r="B534" s="2" t="s">
        <v>266</v>
      </c>
      <c r="C534" s="1"/>
      <c r="D534" s="1"/>
      <c r="E534" s="1"/>
      <c r="F534" s="1"/>
      <c r="H534" s="8" t="s">
        <v>168</v>
      </c>
      <c r="I534" s="9">
        <v>-28</v>
      </c>
      <c r="J534" s="7" t="s">
        <v>16</v>
      </c>
      <c r="K534" s="10">
        <f>Intro_input!$I$18</f>
        <v>16</v>
      </c>
      <c r="L534" s="9">
        <f>I534*K534</f>
        <v>-448</v>
      </c>
    </row>
    <row r="535" spans="2:14" x14ac:dyDescent="0.3">
      <c r="B535" s="1"/>
      <c r="C535" s="1"/>
      <c r="D535" s="1"/>
      <c r="E535" s="1"/>
      <c r="F535" s="1"/>
      <c r="H535" s="8" t="s">
        <v>167</v>
      </c>
      <c r="I535" s="9">
        <v>-189</v>
      </c>
      <c r="J535" s="7" t="s">
        <v>16</v>
      </c>
      <c r="K535" s="10">
        <f>Intro_input!$I$19</f>
        <v>9</v>
      </c>
      <c r="L535" s="9">
        <f>I535*K535</f>
        <v>-1701</v>
      </c>
    </row>
    <row r="536" spans="2:14" x14ac:dyDescent="0.3">
      <c r="B536" s="2" t="s">
        <v>41</v>
      </c>
      <c r="C536" s="1"/>
      <c r="D536" s="1"/>
      <c r="E536" s="1"/>
      <c r="F536" s="1"/>
      <c r="H536" s="8" t="s">
        <v>166</v>
      </c>
      <c r="I536" s="9"/>
      <c r="J536" s="7" t="s">
        <v>71</v>
      </c>
      <c r="K536" s="9"/>
      <c r="L536" s="9">
        <v>-237</v>
      </c>
    </row>
    <row r="537" spans="2:14" x14ac:dyDescent="0.3">
      <c r="B537" s="2"/>
      <c r="C537" s="1"/>
      <c r="D537" s="1"/>
      <c r="E537" s="1"/>
      <c r="F537" s="1"/>
      <c r="H537" s="8" t="s">
        <v>185</v>
      </c>
      <c r="I537" s="9">
        <v>-129</v>
      </c>
      <c r="J537" s="7" t="s">
        <v>71</v>
      </c>
      <c r="K537" s="10">
        <v>2.6</v>
      </c>
      <c r="L537" s="9">
        <f>I537*K537</f>
        <v>-335.40000000000003</v>
      </c>
    </row>
    <row r="538" spans="2:14" x14ac:dyDescent="0.3">
      <c r="B538" s="2"/>
      <c r="C538" s="1"/>
      <c r="D538" s="1"/>
      <c r="E538" s="1"/>
      <c r="F538" s="1"/>
      <c r="H538" s="5" t="s">
        <v>25</v>
      </c>
      <c r="I538" s="6"/>
      <c r="J538" s="7" t="s">
        <v>11</v>
      </c>
      <c r="K538" s="6"/>
      <c r="L538" s="6">
        <f>SUM(L531:L537)</f>
        <v>-3776.4</v>
      </c>
    </row>
    <row r="539" spans="2:14" x14ac:dyDescent="0.3">
      <c r="B539" s="2"/>
      <c r="C539" s="1"/>
      <c r="D539" s="1"/>
      <c r="E539" s="1"/>
      <c r="F539" s="1"/>
      <c r="H539" s="5" t="s">
        <v>26</v>
      </c>
      <c r="I539" s="6"/>
      <c r="J539" s="7" t="s">
        <v>11</v>
      </c>
      <c r="K539" s="6"/>
      <c r="L539" s="6">
        <f>SUM(L529,L538)</f>
        <v>2775.6</v>
      </c>
    </row>
    <row r="540" spans="2:14" x14ac:dyDescent="0.3">
      <c r="B540" s="2"/>
      <c r="C540" s="1"/>
      <c r="D540" s="1"/>
      <c r="E540" s="1"/>
      <c r="F540" s="1"/>
      <c r="H540" s="8" t="s">
        <v>11</v>
      </c>
      <c r="I540" s="9"/>
      <c r="J540" s="7" t="s">
        <v>11</v>
      </c>
      <c r="K540" s="9"/>
      <c r="L540" s="9"/>
    </row>
    <row r="541" spans="2:14" x14ac:dyDescent="0.3">
      <c r="B541" s="2"/>
      <c r="C541" s="1"/>
      <c r="D541" s="1"/>
      <c r="E541" s="1"/>
      <c r="F541" s="1"/>
      <c r="H541" s="5" t="s">
        <v>27</v>
      </c>
      <c r="I541" s="6"/>
      <c r="J541" s="7" t="s">
        <v>11</v>
      </c>
      <c r="K541" s="6"/>
      <c r="L541" s="6"/>
    </row>
    <row r="542" spans="2:14" x14ac:dyDescent="0.3">
      <c r="B542" s="2"/>
      <c r="C542" s="1"/>
      <c r="D542" s="1"/>
      <c r="E542" s="1"/>
      <c r="F542" s="1"/>
      <c r="H542" s="8" t="s">
        <v>28</v>
      </c>
      <c r="I542" s="9">
        <v>-1</v>
      </c>
      <c r="J542" s="7" t="s">
        <v>11</v>
      </c>
      <c r="K542" s="9">
        <v>725</v>
      </c>
      <c r="L542" s="9">
        <f>I542*K542</f>
        <v>-725</v>
      </c>
    </row>
    <row r="543" spans="2:14" x14ac:dyDescent="0.3">
      <c r="B543" s="2"/>
      <c r="C543" s="1"/>
      <c r="D543" s="1"/>
      <c r="E543" s="1"/>
      <c r="F543" s="1"/>
      <c r="H543" s="8" t="s">
        <v>163</v>
      </c>
      <c r="I543" s="9">
        <v>-1</v>
      </c>
      <c r="J543" s="7" t="s">
        <v>11</v>
      </c>
      <c r="K543" s="9">
        <v>100</v>
      </c>
      <c r="L543" s="9">
        <f>I543*K543</f>
        <v>-100</v>
      </c>
    </row>
    <row r="544" spans="2:14" x14ac:dyDescent="0.3">
      <c r="B544" s="2"/>
      <c r="C544" s="1"/>
      <c r="D544" s="1"/>
      <c r="E544" s="1"/>
      <c r="F544" s="1"/>
      <c r="H544" s="8" t="s">
        <v>31</v>
      </c>
      <c r="I544" s="9">
        <v>-1</v>
      </c>
      <c r="J544" s="7" t="s">
        <v>11</v>
      </c>
      <c r="K544" s="9">
        <v>400</v>
      </c>
      <c r="L544" s="9">
        <f>I544*K544</f>
        <v>-400</v>
      </c>
    </row>
    <row r="545" spans="2:12" x14ac:dyDescent="0.3">
      <c r="B545" s="2"/>
      <c r="C545" s="1"/>
      <c r="D545" s="1"/>
      <c r="E545" s="1"/>
      <c r="F545" s="1"/>
      <c r="H545" s="8" t="s">
        <v>91</v>
      </c>
      <c r="I545" s="9">
        <v>-1</v>
      </c>
      <c r="J545" s="7" t="s">
        <v>11</v>
      </c>
      <c r="K545" s="9">
        <v>175</v>
      </c>
      <c r="L545" s="9">
        <f>I545*K545</f>
        <v>-175</v>
      </c>
    </row>
    <row r="546" spans="2:12" x14ac:dyDescent="0.3">
      <c r="B546" s="2"/>
      <c r="C546" s="1"/>
      <c r="D546" s="1"/>
      <c r="E546" s="1"/>
      <c r="F546" s="1"/>
      <c r="H546" s="8" t="s">
        <v>162</v>
      </c>
      <c r="I546" s="9">
        <v>-1</v>
      </c>
      <c r="J546" s="7" t="s">
        <v>11</v>
      </c>
      <c r="K546" s="9">
        <v>140</v>
      </c>
      <c r="L546" s="9">
        <f>I546*K546</f>
        <v>-140</v>
      </c>
    </row>
    <row r="547" spans="2:12" x14ac:dyDescent="0.3">
      <c r="B547" s="2"/>
      <c r="C547" s="1"/>
      <c r="D547" s="1"/>
      <c r="E547" s="1"/>
      <c r="F547" s="1"/>
      <c r="H547" s="8" t="s">
        <v>93</v>
      </c>
      <c r="I547" s="9">
        <v>-1</v>
      </c>
      <c r="J547" s="7" t="s">
        <v>11</v>
      </c>
      <c r="K547" s="9"/>
      <c r="L547" s="9"/>
    </row>
    <row r="548" spans="2:12" x14ac:dyDescent="0.3">
      <c r="B548" s="2"/>
      <c r="C548" s="1"/>
      <c r="D548" s="1"/>
      <c r="E548" s="1"/>
      <c r="F548" s="1"/>
      <c r="H548" s="8" t="s">
        <v>238</v>
      </c>
      <c r="I548" s="9">
        <v>-1</v>
      </c>
      <c r="J548" s="7" t="s">
        <v>11</v>
      </c>
      <c r="K548" s="9">
        <v>170</v>
      </c>
      <c r="L548" s="9">
        <f>I548*K548</f>
        <v>-170</v>
      </c>
    </row>
    <row r="549" spans="2:12" x14ac:dyDescent="0.3">
      <c r="B549" s="2"/>
      <c r="C549" s="1"/>
      <c r="D549" s="1"/>
      <c r="E549" s="1"/>
      <c r="F549" s="1"/>
      <c r="H549" s="8" t="s">
        <v>203</v>
      </c>
      <c r="I549" s="9">
        <v>-1</v>
      </c>
      <c r="J549" s="7" t="s">
        <v>11</v>
      </c>
      <c r="K549" s="9">
        <v>1410</v>
      </c>
      <c r="L549" s="9">
        <f>I549*K549</f>
        <v>-1410</v>
      </c>
    </row>
    <row r="550" spans="2:12" x14ac:dyDescent="0.3">
      <c r="B550" s="2"/>
      <c r="C550" s="1"/>
      <c r="D550" s="1"/>
      <c r="E550" s="1"/>
      <c r="F550" s="1"/>
      <c r="H550" s="8" t="s">
        <v>38</v>
      </c>
      <c r="I550" s="9"/>
      <c r="J550" s="7" t="s">
        <v>11</v>
      </c>
      <c r="K550" s="9"/>
      <c r="L550" s="9">
        <v>-750</v>
      </c>
    </row>
    <row r="551" spans="2:12" x14ac:dyDescent="0.3">
      <c r="B551" s="2"/>
      <c r="C551" s="1"/>
      <c r="D551" s="1"/>
      <c r="E551" s="1"/>
      <c r="F551" s="1"/>
      <c r="H551" s="5" t="s">
        <v>39</v>
      </c>
      <c r="I551" s="6"/>
      <c r="J551" s="7" t="s">
        <v>11</v>
      </c>
      <c r="K551" s="6"/>
      <c r="L551" s="6">
        <f>SUM(L542:L550)</f>
        <v>-3870</v>
      </c>
    </row>
    <row r="552" spans="2:12" x14ac:dyDescent="0.3">
      <c r="B552" s="2"/>
      <c r="C552" s="1"/>
      <c r="D552" s="1"/>
      <c r="E552" s="1"/>
      <c r="F552" s="1"/>
      <c r="H552" s="8" t="s">
        <v>40</v>
      </c>
      <c r="I552" s="9"/>
      <c r="J552" s="7" t="s">
        <v>11</v>
      </c>
      <c r="K552" s="9"/>
      <c r="L552" s="9">
        <f>SUM(L539,L551)</f>
        <v>-1094.4000000000001</v>
      </c>
    </row>
    <row r="553" spans="2:12" x14ac:dyDescent="0.3">
      <c r="B553" s="2"/>
      <c r="C553" s="1"/>
      <c r="D553" s="1"/>
      <c r="E553" s="1"/>
      <c r="F553" s="1"/>
      <c r="H553" s="1"/>
      <c r="I553" s="1"/>
      <c r="J553" s="1"/>
      <c r="K553" s="1"/>
      <c r="L553" s="1"/>
    </row>
    <row r="554" spans="2:12" x14ac:dyDescent="0.3">
      <c r="B554" s="2"/>
      <c r="C554" s="1"/>
      <c r="D554" s="1"/>
      <c r="E554" s="1"/>
      <c r="F554" s="1"/>
      <c r="H554" s="2" t="s">
        <v>265</v>
      </c>
      <c r="I554" s="1"/>
      <c r="J554" s="1"/>
      <c r="K554" s="1"/>
      <c r="L554" s="1"/>
    </row>
    <row r="555" spans="2:12" x14ac:dyDescent="0.3">
      <c r="B555" s="2"/>
      <c r="C555" s="1"/>
      <c r="D555" s="1"/>
      <c r="E555" s="1"/>
      <c r="F555" s="1"/>
      <c r="H555" s="2" t="s">
        <v>264</v>
      </c>
      <c r="I555" s="1"/>
      <c r="J555" s="1"/>
      <c r="K555" s="1"/>
      <c r="L555" s="1"/>
    </row>
    <row r="556" spans="2:12" x14ac:dyDescent="0.3">
      <c r="B556" s="2"/>
      <c r="C556" s="1"/>
      <c r="D556" s="1"/>
      <c r="E556" s="1"/>
      <c r="F556" s="1"/>
      <c r="H556" s="1"/>
      <c r="I556" s="1"/>
      <c r="J556" s="1"/>
      <c r="K556" s="1"/>
      <c r="L556" s="1"/>
    </row>
    <row r="557" spans="2:12" x14ac:dyDescent="0.3">
      <c r="B557" s="2"/>
      <c r="C557" s="1"/>
      <c r="D557" s="1"/>
      <c r="E557" s="1"/>
      <c r="F557" s="1"/>
      <c r="H557" s="2" t="s">
        <v>41</v>
      </c>
      <c r="I557" s="1"/>
      <c r="J557" s="1"/>
      <c r="K557" s="1"/>
      <c r="L557" s="1"/>
    </row>
    <row r="558" spans="2:12" x14ac:dyDescent="0.3">
      <c r="B558" s="2"/>
      <c r="C558" s="1"/>
      <c r="D558" s="1"/>
      <c r="E558" s="1"/>
      <c r="F558" s="1"/>
      <c r="H558" s="1"/>
      <c r="I558" s="1"/>
      <c r="J558" s="1"/>
      <c r="K558" s="1"/>
      <c r="L558" s="1"/>
    </row>
    <row r="559" spans="2:12" x14ac:dyDescent="0.3">
      <c r="B559" s="2"/>
      <c r="C559" s="1"/>
      <c r="D559" s="1"/>
      <c r="E559" s="1"/>
      <c r="F559" s="1"/>
      <c r="H559" s="1" t="s">
        <v>219</v>
      </c>
      <c r="I559" s="1"/>
      <c r="J559" s="1"/>
      <c r="K559" s="1"/>
      <c r="L559" s="1"/>
    </row>
    <row r="560" spans="2:12" x14ac:dyDescent="0.3">
      <c r="B560" s="2"/>
      <c r="C560" s="1"/>
      <c r="D560" s="1"/>
      <c r="E560" s="1"/>
      <c r="F560" s="1"/>
      <c r="H560" s="2" t="s">
        <v>1</v>
      </c>
      <c r="I560" s="2" t="s">
        <v>193</v>
      </c>
      <c r="J560" s="1"/>
      <c r="K560" s="1"/>
      <c r="L560" s="1"/>
    </row>
    <row r="561" spans="2:15" x14ac:dyDescent="0.3">
      <c r="B561" s="2"/>
      <c r="C561" s="1"/>
      <c r="D561" s="1"/>
      <c r="E561" s="1"/>
      <c r="F561" s="1"/>
      <c r="H561" s="2" t="s">
        <v>3</v>
      </c>
      <c r="I561" s="2" t="s">
        <v>133</v>
      </c>
      <c r="J561" s="1"/>
      <c r="K561" s="1"/>
      <c r="L561" s="1"/>
    </row>
    <row r="562" spans="2:15" x14ac:dyDescent="0.3">
      <c r="B562" s="2"/>
      <c r="C562" s="1"/>
      <c r="D562" s="1"/>
      <c r="E562" s="1"/>
      <c r="F562" s="1"/>
      <c r="H562" s="2" t="s">
        <v>4</v>
      </c>
      <c r="I562" s="2" t="s">
        <v>157</v>
      </c>
      <c r="J562" s="1"/>
      <c r="K562" s="1"/>
      <c r="L562" s="1"/>
    </row>
    <row r="563" spans="2:15" x14ac:dyDescent="0.3">
      <c r="B563" s="2"/>
      <c r="C563" s="1"/>
      <c r="D563" s="1"/>
      <c r="E563" s="1"/>
      <c r="F563" s="1"/>
      <c r="H563" s="2" t="s">
        <v>6</v>
      </c>
      <c r="I563" s="2" t="s">
        <v>361</v>
      </c>
      <c r="J563" s="1"/>
      <c r="K563" s="1"/>
      <c r="L563" s="1"/>
    </row>
    <row r="564" spans="2:15" x14ac:dyDescent="0.3">
      <c r="B564" s="2"/>
      <c r="C564" s="1"/>
      <c r="D564" s="1"/>
      <c r="E564" s="1"/>
      <c r="F564" s="1"/>
      <c r="H564" s="2" t="s">
        <v>7</v>
      </c>
      <c r="I564" s="2" t="s">
        <v>137</v>
      </c>
      <c r="J564" s="1"/>
      <c r="K564" s="1"/>
      <c r="L564" s="1"/>
    </row>
    <row r="565" spans="2:15" x14ac:dyDescent="0.3">
      <c r="B565" s="2"/>
      <c r="C565" s="1"/>
      <c r="D565" s="1"/>
      <c r="E565" s="1"/>
      <c r="F565" s="1"/>
      <c r="H565" s="1"/>
      <c r="I565" s="1"/>
      <c r="J565" s="1"/>
      <c r="K565" s="1"/>
      <c r="L565" s="1"/>
    </row>
    <row r="566" spans="2:15" x14ac:dyDescent="0.3">
      <c r="B566" s="2"/>
      <c r="C566" s="1"/>
      <c r="D566" s="1"/>
      <c r="E566" s="1"/>
      <c r="F566" s="1"/>
      <c r="H566" s="3" t="s">
        <v>9</v>
      </c>
      <c r="I566" s="4" t="s">
        <v>10</v>
      </c>
      <c r="J566" s="4" t="s">
        <v>11</v>
      </c>
      <c r="K566" s="4" t="s">
        <v>12</v>
      </c>
      <c r="L566" s="4" t="s">
        <v>13</v>
      </c>
    </row>
    <row r="567" spans="2:15" x14ac:dyDescent="0.3">
      <c r="B567" s="2"/>
      <c r="C567" s="1"/>
      <c r="D567" s="1"/>
      <c r="E567" s="1"/>
      <c r="F567" s="1"/>
      <c r="H567" s="5" t="s">
        <v>14</v>
      </c>
      <c r="I567" s="6"/>
      <c r="J567" s="7" t="s">
        <v>11</v>
      </c>
      <c r="K567" s="6"/>
      <c r="L567" s="6"/>
    </row>
    <row r="568" spans="2:15" x14ac:dyDescent="0.3">
      <c r="B568" s="2"/>
      <c r="C568" s="1"/>
      <c r="D568" s="1"/>
      <c r="E568" s="1"/>
      <c r="F568" s="1"/>
      <c r="H568" s="8" t="s">
        <v>207</v>
      </c>
      <c r="I568" s="9">
        <v>6000</v>
      </c>
      <c r="J568" s="7" t="s">
        <v>198</v>
      </c>
      <c r="K568" s="10"/>
      <c r="L568" s="9"/>
    </row>
    <row r="569" spans="2:15" x14ac:dyDescent="0.3">
      <c r="B569" s="2"/>
      <c r="C569" s="1"/>
      <c r="D569" s="1"/>
      <c r="E569" s="1"/>
      <c r="F569" s="1"/>
      <c r="H569" s="8" t="s">
        <v>206</v>
      </c>
      <c r="I569" s="9">
        <v>5700</v>
      </c>
      <c r="J569" s="7" t="s">
        <v>198</v>
      </c>
      <c r="K569" s="10">
        <f>Intro_input!$I$53</f>
        <v>1.26</v>
      </c>
      <c r="L569" s="9">
        <f>I569*K569</f>
        <v>7182</v>
      </c>
    </row>
    <row r="570" spans="2:15" x14ac:dyDescent="0.3">
      <c r="B570" s="2"/>
      <c r="C570" s="1"/>
      <c r="D570" s="1"/>
      <c r="E570" s="1"/>
      <c r="F570" s="1"/>
      <c r="H570" s="5" t="s">
        <v>20</v>
      </c>
      <c r="I570" s="6"/>
      <c r="J570" s="7" t="s">
        <v>11</v>
      </c>
      <c r="K570" s="6"/>
      <c r="L570" s="6">
        <f>SUM(L568:L569)</f>
        <v>7182</v>
      </c>
    </row>
    <row r="571" spans="2:15" x14ac:dyDescent="0.3">
      <c r="B571" s="2"/>
      <c r="C571" s="1"/>
      <c r="D571" s="1"/>
      <c r="E571" s="1"/>
      <c r="F571" s="1"/>
      <c r="H571" s="8" t="s">
        <v>11</v>
      </c>
      <c r="I571" s="9"/>
      <c r="J571" s="7" t="s">
        <v>11</v>
      </c>
      <c r="K571" s="9"/>
      <c r="L571" s="9"/>
      <c r="O571" s="10">
        <f>Intro_input!$I$17</f>
        <v>10</v>
      </c>
    </row>
    <row r="572" spans="2:15" x14ac:dyDescent="0.3">
      <c r="B572" s="2"/>
      <c r="C572" s="1"/>
      <c r="D572" s="1"/>
      <c r="E572" s="1"/>
      <c r="F572" s="1"/>
      <c r="H572" s="5" t="s">
        <v>21</v>
      </c>
      <c r="I572" s="6"/>
      <c r="J572" s="7" t="s">
        <v>11</v>
      </c>
      <c r="K572" s="6"/>
      <c r="L572" s="6"/>
      <c r="O572" s="10">
        <f>Intro_input!$I$18</f>
        <v>16</v>
      </c>
    </row>
    <row r="573" spans="2:15" x14ac:dyDescent="0.3">
      <c r="B573" s="2"/>
      <c r="C573" s="1"/>
      <c r="D573" s="1"/>
      <c r="E573" s="1"/>
      <c r="F573" s="1"/>
      <c r="H573" s="8" t="s">
        <v>22</v>
      </c>
      <c r="I573" s="9">
        <v>-220</v>
      </c>
      <c r="J573" s="7" t="s">
        <v>16</v>
      </c>
      <c r="K573" s="10">
        <v>4</v>
      </c>
      <c r="L573" s="9">
        <f>I573*K573</f>
        <v>-880</v>
      </c>
      <c r="O573" s="10">
        <f>Intro_input!$I$19</f>
        <v>9</v>
      </c>
    </row>
    <row r="574" spans="2:15" x14ac:dyDescent="0.3">
      <c r="B574" s="2"/>
      <c r="C574" s="1"/>
      <c r="D574" s="1"/>
      <c r="E574" s="1"/>
      <c r="F574" s="1"/>
      <c r="H574" s="8" t="s">
        <v>168</v>
      </c>
      <c r="I574" s="9">
        <v>-23</v>
      </c>
      <c r="J574" s="7" t="s">
        <v>16</v>
      </c>
      <c r="K574" s="10">
        <f>Intro_input!$I$18</f>
        <v>16</v>
      </c>
      <c r="L574" s="9">
        <f>I574*K574</f>
        <v>-368</v>
      </c>
    </row>
    <row r="575" spans="2:15" x14ac:dyDescent="0.3">
      <c r="B575" s="2"/>
      <c r="C575" s="1"/>
      <c r="D575" s="1"/>
      <c r="E575" s="1"/>
      <c r="F575" s="1"/>
      <c r="H575" s="8" t="s">
        <v>167</v>
      </c>
      <c r="I575" s="9">
        <v>-151</v>
      </c>
      <c r="J575" s="7" t="s">
        <v>16</v>
      </c>
      <c r="K575" s="10">
        <f>Intro_input!$I$19</f>
        <v>9</v>
      </c>
      <c r="L575" s="9">
        <f>I575*K575</f>
        <v>-1359</v>
      </c>
    </row>
    <row r="576" spans="2:15" x14ac:dyDescent="0.3">
      <c r="B576" s="2"/>
      <c r="C576" s="1"/>
      <c r="D576" s="1"/>
      <c r="E576" s="1"/>
      <c r="F576" s="1"/>
      <c r="H576" s="8" t="s">
        <v>166</v>
      </c>
      <c r="I576" s="9"/>
      <c r="J576" s="7" t="s">
        <v>71</v>
      </c>
      <c r="K576" s="9"/>
      <c r="L576" s="9">
        <v>-432</v>
      </c>
    </row>
    <row r="577" spans="2:12" x14ac:dyDescent="0.3">
      <c r="B577" s="2"/>
      <c r="C577" s="1"/>
      <c r="D577" s="1"/>
      <c r="E577" s="1"/>
      <c r="F577" s="1"/>
      <c r="H577" s="8" t="s">
        <v>164</v>
      </c>
      <c r="I577" s="9"/>
      <c r="J577" s="7" t="s">
        <v>71</v>
      </c>
      <c r="K577" s="9"/>
      <c r="L577" s="9">
        <v>-93</v>
      </c>
    </row>
    <row r="578" spans="2:12" x14ac:dyDescent="0.3">
      <c r="B578" s="2"/>
      <c r="C578" s="1"/>
      <c r="D578" s="1"/>
      <c r="E578" s="1"/>
      <c r="F578" s="1"/>
      <c r="H578" s="8" t="s">
        <v>185</v>
      </c>
      <c r="I578" s="9">
        <v>-133</v>
      </c>
      <c r="J578" s="7" t="s">
        <v>71</v>
      </c>
      <c r="K578" s="10">
        <v>2.6</v>
      </c>
      <c r="L578" s="9">
        <f>I578*K578</f>
        <v>-345.8</v>
      </c>
    </row>
    <row r="579" spans="2:12" x14ac:dyDescent="0.3">
      <c r="B579" s="2"/>
      <c r="C579" s="1"/>
      <c r="D579" s="1"/>
      <c r="E579" s="1"/>
      <c r="F579" s="1"/>
      <c r="H579" s="5" t="s">
        <v>25</v>
      </c>
      <c r="I579" s="6"/>
      <c r="J579" s="7" t="s">
        <v>11</v>
      </c>
      <c r="K579" s="6"/>
      <c r="L579" s="6">
        <f>SUM(L572:L578)</f>
        <v>-3477.8</v>
      </c>
    </row>
    <row r="580" spans="2:12" x14ac:dyDescent="0.3">
      <c r="B580" s="2"/>
      <c r="C580" s="1"/>
      <c r="D580" s="1"/>
      <c r="E580" s="1"/>
      <c r="F580" s="1"/>
      <c r="H580" s="5" t="s">
        <v>26</v>
      </c>
      <c r="I580" s="6"/>
      <c r="J580" s="7" t="s">
        <v>11</v>
      </c>
      <c r="K580" s="6"/>
      <c r="L580" s="6">
        <f>SUM(L570,L579)</f>
        <v>3704.2</v>
      </c>
    </row>
    <row r="581" spans="2:12" x14ac:dyDescent="0.3">
      <c r="B581" s="2"/>
      <c r="C581" s="1"/>
      <c r="D581" s="1"/>
      <c r="E581" s="1"/>
      <c r="F581" s="1"/>
      <c r="H581" s="8" t="s">
        <v>11</v>
      </c>
      <c r="I581" s="9"/>
      <c r="J581" s="7" t="s">
        <v>11</v>
      </c>
      <c r="K581" s="9"/>
      <c r="L581" s="9"/>
    </row>
    <row r="582" spans="2:12" x14ac:dyDescent="0.3">
      <c r="B582" s="2"/>
      <c r="C582" s="1"/>
      <c r="D582" s="1"/>
      <c r="E582" s="1"/>
      <c r="F582" s="1"/>
      <c r="H582" s="5" t="s">
        <v>27</v>
      </c>
      <c r="I582" s="6"/>
      <c r="J582" s="7" t="s">
        <v>11</v>
      </c>
      <c r="K582" s="6"/>
      <c r="L582" s="6"/>
    </row>
    <row r="583" spans="2:12" x14ac:dyDescent="0.3">
      <c r="B583" s="2"/>
      <c r="C583" s="1"/>
      <c r="D583" s="1"/>
      <c r="E583" s="1"/>
      <c r="F583" s="1"/>
      <c r="H583" s="8" t="s">
        <v>28</v>
      </c>
      <c r="I583" s="9">
        <v>-1</v>
      </c>
      <c r="J583" s="7" t="s">
        <v>11</v>
      </c>
      <c r="K583" s="9">
        <v>725</v>
      </c>
      <c r="L583" s="9">
        <f t="shared" ref="L583:L589" si="17">I583*K583</f>
        <v>-725</v>
      </c>
    </row>
    <row r="584" spans="2:12" x14ac:dyDescent="0.3">
      <c r="B584" s="2"/>
      <c r="C584" s="1"/>
      <c r="D584" s="1"/>
      <c r="E584" s="1"/>
      <c r="F584" s="1"/>
      <c r="H584" s="8" t="s">
        <v>163</v>
      </c>
      <c r="I584" s="9">
        <v>-1</v>
      </c>
      <c r="J584" s="7" t="s">
        <v>11</v>
      </c>
      <c r="K584" s="9">
        <v>100</v>
      </c>
      <c r="L584" s="9">
        <f t="shared" si="17"/>
        <v>-100</v>
      </c>
    </row>
    <row r="585" spans="2:12" x14ac:dyDescent="0.3">
      <c r="B585" s="2"/>
      <c r="C585" s="1"/>
      <c r="D585" s="1"/>
      <c r="E585" s="1"/>
      <c r="F585" s="1"/>
      <c r="H585" s="8" t="s">
        <v>31</v>
      </c>
      <c r="I585" s="9">
        <v>-1</v>
      </c>
      <c r="J585" s="7" t="s">
        <v>11</v>
      </c>
      <c r="K585" s="9">
        <v>400</v>
      </c>
      <c r="L585" s="9">
        <f t="shared" si="17"/>
        <v>-400</v>
      </c>
    </row>
    <row r="586" spans="2:12" x14ac:dyDescent="0.3">
      <c r="B586" s="2"/>
      <c r="C586" s="1"/>
      <c r="D586" s="1"/>
      <c r="E586" s="1"/>
      <c r="F586" s="1"/>
      <c r="H586" s="8" t="s">
        <v>91</v>
      </c>
      <c r="I586" s="9">
        <v>-1</v>
      </c>
      <c r="J586" s="7" t="s">
        <v>11</v>
      </c>
      <c r="K586" s="9">
        <v>175</v>
      </c>
      <c r="L586" s="9">
        <f t="shared" si="17"/>
        <v>-175</v>
      </c>
    </row>
    <row r="587" spans="2:12" x14ac:dyDescent="0.3">
      <c r="B587" s="2"/>
      <c r="C587" s="1"/>
      <c r="D587" s="1"/>
      <c r="E587" s="1"/>
      <c r="F587" s="1"/>
      <c r="H587" s="8" t="s">
        <v>162</v>
      </c>
      <c r="I587" s="9">
        <v>-1</v>
      </c>
      <c r="J587" s="7" t="s">
        <v>11</v>
      </c>
      <c r="K587" s="9">
        <v>140</v>
      </c>
      <c r="L587" s="9">
        <f t="shared" si="17"/>
        <v>-140</v>
      </c>
    </row>
    <row r="588" spans="2:12" x14ac:dyDescent="0.3">
      <c r="B588" s="2"/>
      <c r="C588" s="1"/>
      <c r="D588" s="1"/>
      <c r="E588" s="1"/>
      <c r="F588" s="1"/>
      <c r="H588" s="8" t="s">
        <v>93</v>
      </c>
      <c r="I588" s="9">
        <v>-1</v>
      </c>
      <c r="J588" s="7" t="s">
        <v>11</v>
      </c>
      <c r="K588" s="9">
        <v>225</v>
      </c>
      <c r="L588" s="9">
        <f t="shared" si="17"/>
        <v>-225</v>
      </c>
    </row>
    <row r="589" spans="2:12" x14ac:dyDescent="0.3">
      <c r="B589" s="2"/>
      <c r="C589" s="1"/>
      <c r="D589" s="1"/>
      <c r="E589" s="1"/>
      <c r="F589" s="1"/>
      <c r="H589" s="8" t="s">
        <v>203</v>
      </c>
      <c r="I589" s="9">
        <v>-1</v>
      </c>
      <c r="J589" s="7" t="s">
        <v>11</v>
      </c>
      <c r="K589" s="9">
        <v>1347</v>
      </c>
      <c r="L589" s="9">
        <f t="shared" si="17"/>
        <v>-1347</v>
      </c>
    </row>
    <row r="590" spans="2:12" x14ac:dyDescent="0.3">
      <c r="B590" s="2"/>
      <c r="C590" s="1"/>
      <c r="D590" s="1"/>
      <c r="E590" s="1"/>
      <c r="F590" s="1"/>
      <c r="H590" s="5" t="s">
        <v>39</v>
      </c>
      <c r="I590" s="6"/>
      <c r="J590" s="7" t="s">
        <v>11</v>
      </c>
      <c r="K590" s="6"/>
      <c r="L590" s="6">
        <f>SUM(L583:L589)</f>
        <v>-3112</v>
      </c>
    </row>
    <row r="591" spans="2:12" x14ac:dyDescent="0.3">
      <c r="B591" s="2"/>
      <c r="C591" s="1"/>
      <c r="D591" s="1"/>
      <c r="E591" s="1"/>
      <c r="F591" s="1"/>
      <c r="H591" s="8" t="s">
        <v>40</v>
      </c>
      <c r="I591" s="9"/>
      <c r="J591" s="7" t="s">
        <v>11</v>
      </c>
      <c r="K591" s="9"/>
      <c r="L591" s="9">
        <f>SUM(L580,L590)</f>
        <v>592.19999999999982</v>
      </c>
    </row>
    <row r="592" spans="2:12" x14ac:dyDescent="0.3">
      <c r="B592" s="2"/>
      <c r="C592" s="1"/>
      <c r="D592" s="1"/>
      <c r="E592" s="1"/>
      <c r="F592" s="1"/>
      <c r="H592" s="1"/>
      <c r="I592" s="1"/>
      <c r="J592" s="1"/>
      <c r="K592" s="1"/>
      <c r="L592" s="1"/>
    </row>
    <row r="593" spans="2:12" x14ac:dyDescent="0.3">
      <c r="B593" s="2"/>
      <c r="C593" s="1"/>
      <c r="D593" s="1"/>
      <c r="E593" s="1"/>
      <c r="F593" s="1"/>
      <c r="H593" s="2" t="s">
        <v>263</v>
      </c>
      <c r="I593" s="1"/>
      <c r="J593" s="1"/>
      <c r="K593" s="1"/>
      <c r="L593" s="1"/>
    </row>
    <row r="594" spans="2:12" x14ac:dyDescent="0.3">
      <c r="B594" s="2"/>
      <c r="C594" s="1"/>
      <c r="D594" s="1"/>
      <c r="E594" s="1"/>
      <c r="F594" s="1"/>
      <c r="H594" s="2" t="s">
        <v>224</v>
      </c>
      <c r="I594" s="1"/>
      <c r="J594" s="1"/>
      <c r="K594" s="1"/>
      <c r="L594" s="1"/>
    </row>
    <row r="595" spans="2:12" x14ac:dyDescent="0.3">
      <c r="B595" s="2"/>
      <c r="C595" s="1"/>
      <c r="D595" s="1"/>
      <c r="E595" s="1"/>
      <c r="F595" s="1"/>
      <c r="H595" s="1"/>
      <c r="I595" s="1"/>
      <c r="J595" s="1"/>
      <c r="K595" s="1"/>
      <c r="L595" s="1"/>
    </row>
    <row r="596" spans="2:12" x14ac:dyDescent="0.3">
      <c r="B596" s="2"/>
      <c r="C596" s="1"/>
      <c r="D596" s="1"/>
      <c r="E596" s="1"/>
      <c r="F596" s="1"/>
      <c r="H596" s="2" t="s">
        <v>41</v>
      </c>
      <c r="I596" s="1"/>
      <c r="J596" s="1"/>
      <c r="K596" s="1"/>
      <c r="L596" s="1"/>
    </row>
    <row r="597" spans="2:12" x14ac:dyDescent="0.3">
      <c r="B597" s="2"/>
      <c r="C597" s="1"/>
      <c r="D597" s="1"/>
      <c r="E597" s="1"/>
      <c r="F597" s="1"/>
      <c r="H597" s="1"/>
      <c r="I597" s="1"/>
      <c r="J597" s="1"/>
      <c r="K597" s="1"/>
      <c r="L597" s="1"/>
    </row>
    <row r="598" spans="2:12" x14ac:dyDescent="0.3">
      <c r="B598" s="2"/>
      <c r="C598" s="1"/>
      <c r="D598" s="1"/>
      <c r="E598" s="1"/>
      <c r="F598" s="1"/>
      <c r="H598" s="1" t="s">
        <v>217</v>
      </c>
      <c r="I598" s="1"/>
      <c r="J598" s="1"/>
      <c r="K598" s="1"/>
      <c r="L598" s="1"/>
    </row>
    <row r="599" spans="2:12" x14ac:dyDescent="0.3">
      <c r="B599" s="2"/>
      <c r="C599" s="1"/>
      <c r="D599" s="1"/>
      <c r="E599" s="1"/>
      <c r="F599" s="1"/>
      <c r="H599" s="2" t="s">
        <v>1</v>
      </c>
      <c r="I599" s="2" t="s">
        <v>193</v>
      </c>
      <c r="J599" s="1"/>
      <c r="K599" s="1"/>
      <c r="L599" s="1"/>
    </row>
    <row r="600" spans="2:12" x14ac:dyDescent="0.3">
      <c r="B600" s="2"/>
      <c r="C600" s="1"/>
      <c r="D600" s="1"/>
      <c r="E600" s="1"/>
      <c r="F600" s="1"/>
      <c r="H600" s="2" t="s">
        <v>3</v>
      </c>
      <c r="I600" s="2" t="s">
        <v>133</v>
      </c>
      <c r="J600" s="1"/>
      <c r="K600" s="1"/>
      <c r="L600" s="1"/>
    </row>
    <row r="601" spans="2:12" x14ac:dyDescent="0.3">
      <c r="B601" s="2"/>
      <c r="C601" s="1"/>
      <c r="D601" s="1"/>
      <c r="E601" s="1"/>
      <c r="F601" s="1"/>
      <c r="H601" s="2" t="s">
        <v>4</v>
      </c>
      <c r="I601" s="2" t="s">
        <v>157</v>
      </c>
      <c r="J601" s="1"/>
      <c r="K601" s="1"/>
      <c r="L601" s="1"/>
    </row>
    <row r="602" spans="2:12" x14ac:dyDescent="0.3">
      <c r="B602" s="2"/>
      <c r="C602" s="1"/>
      <c r="D602" s="1"/>
      <c r="E602" s="1"/>
      <c r="F602" s="1"/>
      <c r="H602" s="2" t="s">
        <v>6</v>
      </c>
      <c r="I602" s="2" t="s">
        <v>361</v>
      </c>
      <c r="J602" s="1"/>
      <c r="K602" s="1"/>
      <c r="L602" s="1"/>
    </row>
    <row r="603" spans="2:12" x14ac:dyDescent="0.3">
      <c r="B603" s="2"/>
      <c r="C603" s="1"/>
      <c r="D603" s="1"/>
      <c r="E603" s="1"/>
      <c r="F603" s="1"/>
      <c r="H603" s="2" t="s">
        <v>7</v>
      </c>
      <c r="I603" s="2" t="s">
        <v>137</v>
      </c>
      <c r="J603" s="1"/>
      <c r="K603" s="1"/>
      <c r="L603" s="1"/>
    </row>
    <row r="604" spans="2:12" x14ac:dyDescent="0.3">
      <c r="B604" s="2"/>
      <c r="C604" s="1"/>
      <c r="D604" s="1"/>
      <c r="E604" s="1"/>
      <c r="F604" s="1"/>
      <c r="H604" s="1"/>
      <c r="I604" s="1"/>
      <c r="J604" s="1"/>
      <c r="K604" s="1"/>
      <c r="L604" s="1"/>
    </row>
    <row r="605" spans="2:12" x14ac:dyDescent="0.3">
      <c r="B605" s="2"/>
      <c r="C605" s="1"/>
      <c r="D605" s="1"/>
      <c r="E605" s="1"/>
      <c r="F605" s="1"/>
      <c r="H605" s="3" t="s">
        <v>9</v>
      </c>
      <c r="I605" s="4" t="s">
        <v>10</v>
      </c>
      <c r="J605" s="4" t="s">
        <v>11</v>
      </c>
      <c r="K605" s="4" t="s">
        <v>12</v>
      </c>
      <c r="L605" s="4" t="s">
        <v>13</v>
      </c>
    </row>
    <row r="606" spans="2:12" x14ac:dyDescent="0.3">
      <c r="B606" s="2"/>
      <c r="C606" s="1"/>
      <c r="D606" s="1"/>
      <c r="E606" s="1"/>
      <c r="F606" s="1"/>
      <c r="H606" s="5" t="s">
        <v>14</v>
      </c>
      <c r="I606" s="6"/>
      <c r="J606" s="7" t="s">
        <v>11</v>
      </c>
      <c r="K606" s="6"/>
      <c r="L606" s="6"/>
    </row>
    <row r="607" spans="2:12" x14ac:dyDescent="0.3">
      <c r="B607" s="2"/>
      <c r="C607" s="1"/>
      <c r="D607" s="1"/>
      <c r="E607" s="1"/>
      <c r="F607" s="1"/>
      <c r="H607" s="8" t="s">
        <v>207</v>
      </c>
      <c r="I607" s="9">
        <v>4105</v>
      </c>
      <c r="J607" s="7" t="s">
        <v>198</v>
      </c>
      <c r="K607" s="10"/>
      <c r="L607" s="9"/>
    </row>
    <row r="608" spans="2:12" x14ac:dyDescent="0.3">
      <c r="B608" s="2"/>
      <c r="C608" s="1"/>
      <c r="D608" s="1"/>
      <c r="E608" s="1"/>
      <c r="F608" s="1"/>
      <c r="H608" s="8" t="s">
        <v>206</v>
      </c>
      <c r="I608" s="9">
        <v>3900</v>
      </c>
      <c r="J608" s="7" t="s">
        <v>198</v>
      </c>
      <c r="K608" s="10">
        <f>Intro_input!$I$53</f>
        <v>1.26</v>
      </c>
      <c r="L608" s="9">
        <f>I608*K608</f>
        <v>4914</v>
      </c>
    </row>
    <row r="609" spans="2:12" x14ac:dyDescent="0.3">
      <c r="B609" s="2"/>
      <c r="C609" s="1"/>
      <c r="D609" s="1"/>
      <c r="E609" s="1"/>
      <c r="F609" s="1"/>
      <c r="H609" s="5" t="s">
        <v>20</v>
      </c>
      <c r="I609" s="6"/>
      <c r="J609" s="7" t="s">
        <v>11</v>
      </c>
      <c r="K609" s="6"/>
      <c r="L609" s="6">
        <f>SUM(L607:L608)</f>
        <v>4914</v>
      </c>
    </row>
    <row r="610" spans="2:12" x14ac:dyDescent="0.3">
      <c r="B610" s="2"/>
      <c r="C610" s="1"/>
      <c r="D610" s="1"/>
      <c r="E610" s="1"/>
      <c r="F610" s="1"/>
      <c r="H610" s="8" t="s">
        <v>11</v>
      </c>
      <c r="I610" s="9"/>
      <c r="J610" s="7" t="s">
        <v>11</v>
      </c>
      <c r="K610" s="9"/>
      <c r="L610" s="9"/>
    </row>
    <row r="611" spans="2:12" x14ac:dyDescent="0.3">
      <c r="B611" s="2"/>
      <c r="C611" s="1"/>
      <c r="D611" s="1"/>
      <c r="E611" s="1"/>
      <c r="F611" s="1"/>
      <c r="H611" s="5" t="s">
        <v>21</v>
      </c>
      <c r="I611" s="6"/>
      <c r="J611" s="7" t="s">
        <v>11</v>
      </c>
      <c r="K611" s="6"/>
      <c r="L611" s="6"/>
    </row>
    <row r="612" spans="2:12" x14ac:dyDescent="0.3">
      <c r="B612" s="2"/>
      <c r="C612" s="1"/>
      <c r="D612" s="1"/>
      <c r="E612" s="1"/>
      <c r="F612" s="1"/>
      <c r="H612" s="8" t="s">
        <v>22</v>
      </c>
      <c r="I612" s="9">
        <v>-220</v>
      </c>
      <c r="J612" s="7" t="s">
        <v>16</v>
      </c>
      <c r="K612" s="10">
        <v>4</v>
      </c>
      <c r="L612" s="9">
        <f>I612*K612</f>
        <v>-880</v>
      </c>
    </row>
    <row r="613" spans="2:12" x14ac:dyDescent="0.3">
      <c r="B613" s="2"/>
      <c r="C613" s="1"/>
      <c r="D613" s="1"/>
      <c r="E613" s="1"/>
      <c r="F613" s="1"/>
      <c r="H613" s="8" t="s">
        <v>168</v>
      </c>
      <c r="I613" s="9">
        <v>-14</v>
      </c>
      <c r="J613" s="7" t="s">
        <v>16</v>
      </c>
      <c r="K613" s="10">
        <f>Intro_input!$I$18</f>
        <v>16</v>
      </c>
      <c r="L613" s="9">
        <f>I613*K613</f>
        <v>-224</v>
      </c>
    </row>
    <row r="614" spans="2:12" x14ac:dyDescent="0.3">
      <c r="B614" s="2"/>
      <c r="C614" s="1"/>
      <c r="D614" s="1"/>
      <c r="E614" s="1"/>
      <c r="F614" s="1"/>
      <c r="H614" s="8" t="s">
        <v>167</v>
      </c>
      <c r="I614" s="9">
        <v>-105</v>
      </c>
      <c r="J614" s="7" t="s">
        <v>16</v>
      </c>
      <c r="K614" s="10">
        <f>Intro_input!$I$19</f>
        <v>9</v>
      </c>
      <c r="L614" s="9">
        <f>I614*K614</f>
        <v>-945</v>
      </c>
    </row>
    <row r="615" spans="2:12" x14ac:dyDescent="0.3">
      <c r="B615" s="2"/>
      <c r="C615" s="1"/>
      <c r="D615" s="1"/>
      <c r="E615" s="1"/>
      <c r="F615" s="1"/>
      <c r="H615" s="8" t="s">
        <v>166</v>
      </c>
      <c r="I615" s="9"/>
      <c r="J615" s="7" t="s">
        <v>71</v>
      </c>
      <c r="K615" s="9"/>
      <c r="L615" s="9">
        <v>-404</v>
      </c>
    </row>
    <row r="616" spans="2:12" x14ac:dyDescent="0.3">
      <c r="B616" s="2"/>
      <c r="C616" s="1"/>
      <c r="D616" s="1"/>
      <c r="E616" s="1"/>
      <c r="F616" s="1"/>
      <c r="H616" s="8" t="s">
        <v>164</v>
      </c>
      <c r="I616" s="9"/>
      <c r="J616" s="7" t="s">
        <v>71</v>
      </c>
      <c r="K616" s="9"/>
      <c r="L616" s="9">
        <v>-93</v>
      </c>
    </row>
    <row r="617" spans="2:12" x14ac:dyDescent="0.3">
      <c r="B617" s="2"/>
      <c r="C617" s="1"/>
      <c r="D617" s="1"/>
      <c r="E617" s="1"/>
      <c r="F617" s="1"/>
      <c r="H617" s="8" t="s">
        <v>185</v>
      </c>
      <c r="I617" s="9">
        <v>-78</v>
      </c>
      <c r="J617" s="7" t="s">
        <v>71</v>
      </c>
      <c r="K617" s="10">
        <v>2.6</v>
      </c>
      <c r="L617" s="9">
        <f>I617*K617</f>
        <v>-202.8</v>
      </c>
    </row>
    <row r="618" spans="2:12" x14ac:dyDescent="0.3">
      <c r="B618" s="2"/>
      <c r="C618" s="1"/>
      <c r="D618" s="1"/>
      <c r="E618" s="1"/>
      <c r="F618" s="1"/>
      <c r="H618" s="5" t="s">
        <v>25</v>
      </c>
      <c r="I618" s="6"/>
      <c r="J618" s="7" t="s">
        <v>11</v>
      </c>
      <c r="K618" s="6"/>
      <c r="L618" s="6">
        <f>SUM(L611:L617)</f>
        <v>-2748.8</v>
      </c>
    </row>
    <row r="619" spans="2:12" x14ac:dyDescent="0.3">
      <c r="B619" s="2"/>
      <c r="C619" s="1"/>
      <c r="D619" s="1"/>
      <c r="E619" s="1"/>
      <c r="F619" s="1"/>
      <c r="H619" s="5" t="s">
        <v>26</v>
      </c>
      <c r="I619" s="6"/>
      <c r="J619" s="7" t="s">
        <v>11</v>
      </c>
      <c r="K619" s="6"/>
      <c r="L619" s="6">
        <f>SUM(L609,L618)</f>
        <v>2165.1999999999998</v>
      </c>
    </row>
    <row r="620" spans="2:12" x14ac:dyDescent="0.3">
      <c r="B620" s="2"/>
      <c r="C620" s="1"/>
      <c r="D620" s="1"/>
      <c r="E620" s="1"/>
      <c r="F620" s="1"/>
      <c r="H620" s="8" t="s">
        <v>11</v>
      </c>
      <c r="I620" s="9"/>
      <c r="J620" s="7" t="s">
        <v>11</v>
      </c>
      <c r="K620" s="9"/>
      <c r="L620" s="9"/>
    </row>
    <row r="621" spans="2:12" x14ac:dyDescent="0.3">
      <c r="B621" s="2"/>
      <c r="C621" s="1"/>
      <c r="D621" s="1"/>
      <c r="E621" s="1"/>
      <c r="F621" s="1"/>
      <c r="H621" s="5" t="s">
        <v>27</v>
      </c>
      <c r="I621" s="6"/>
      <c r="J621" s="7" t="s">
        <v>11</v>
      </c>
      <c r="K621" s="6"/>
      <c r="L621" s="6"/>
    </row>
    <row r="622" spans="2:12" x14ac:dyDescent="0.3">
      <c r="B622" s="2"/>
      <c r="C622" s="1"/>
      <c r="D622" s="1"/>
      <c r="E622" s="1"/>
      <c r="F622" s="1"/>
      <c r="H622" s="8" t="s">
        <v>28</v>
      </c>
      <c r="I622" s="9">
        <v>-1</v>
      </c>
      <c r="J622" s="7" t="s">
        <v>11</v>
      </c>
      <c r="K622" s="9">
        <v>725</v>
      </c>
      <c r="L622" s="9">
        <f>I622*K622</f>
        <v>-725</v>
      </c>
    </row>
    <row r="623" spans="2:12" x14ac:dyDescent="0.3">
      <c r="B623" s="2"/>
      <c r="C623" s="1"/>
      <c r="D623" s="1"/>
      <c r="E623" s="1"/>
      <c r="F623" s="1"/>
      <c r="H623" s="8" t="s">
        <v>163</v>
      </c>
      <c r="I623" s="9">
        <v>-1</v>
      </c>
      <c r="J623" s="7" t="s">
        <v>11</v>
      </c>
      <c r="K623" s="9">
        <v>100</v>
      </c>
      <c r="L623" s="9">
        <f>I623*K623</f>
        <v>-100</v>
      </c>
    </row>
    <row r="624" spans="2:12" x14ac:dyDescent="0.3">
      <c r="B624" s="2"/>
      <c r="C624" s="1"/>
      <c r="D624" s="1"/>
      <c r="E624" s="1"/>
      <c r="F624" s="1"/>
      <c r="H624" s="8" t="s">
        <v>31</v>
      </c>
      <c r="I624" s="9">
        <v>-1</v>
      </c>
      <c r="J624" s="7" t="s">
        <v>11</v>
      </c>
      <c r="K624" s="9">
        <v>400</v>
      </c>
      <c r="L624" s="9">
        <f>I624*K624</f>
        <v>-400</v>
      </c>
    </row>
    <row r="625" spans="2:12" x14ac:dyDescent="0.3">
      <c r="B625" s="2"/>
      <c r="C625" s="1"/>
      <c r="D625" s="1"/>
      <c r="E625" s="1"/>
      <c r="F625" s="1"/>
      <c r="H625" s="8" t="s">
        <v>91</v>
      </c>
      <c r="I625" s="9">
        <v>-1</v>
      </c>
      <c r="J625" s="7" t="s">
        <v>11</v>
      </c>
      <c r="K625" s="9">
        <v>175</v>
      </c>
      <c r="L625" s="9">
        <f>I625*K625</f>
        <v>-175</v>
      </c>
    </row>
    <row r="626" spans="2:12" x14ac:dyDescent="0.3">
      <c r="B626" s="2"/>
      <c r="C626" s="1"/>
      <c r="D626" s="1"/>
      <c r="E626" s="1"/>
      <c r="F626" s="1"/>
      <c r="H626" s="8" t="s">
        <v>162</v>
      </c>
      <c r="I626" s="9">
        <v>-1</v>
      </c>
      <c r="J626" s="7" t="s">
        <v>11</v>
      </c>
      <c r="K626" s="9">
        <v>140</v>
      </c>
      <c r="L626" s="9">
        <f>I626*K626</f>
        <v>-140</v>
      </c>
    </row>
    <row r="627" spans="2:12" x14ac:dyDescent="0.3">
      <c r="B627" s="2"/>
      <c r="C627" s="1"/>
      <c r="D627" s="1"/>
      <c r="E627" s="1"/>
      <c r="F627" s="1"/>
      <c r="H627" s="8" t="s">
        <v>93</v>
      </c>
      <c r="I627" s="9">
        <v>-1</v>
      </c>
      <c r="J627" s="7" t="s">
        <v>11</v>
      </c>
      <c r="K627" s="9"/>
      <c r="L627" s="9"/>
    </row>
    <row r="628" spans="2:12" x14ac:dyDescent="0.3">
      <c r="B628" s="2"/>
      <c r="C628" s="1"/>
      <c r="D628" s="1"/>
      <c r="E628" s="1"/>
      <c r="F628" s="1"/>
      <c r="H628" s="8" t="s">
        <v>238</v>
      </c>
      <c r="I628" s="9">
        <v>-1</v>
      </c>
      <c r="J628" s="7" t="s">
        <v>11</v>
      </c>
      <c r="K628" s="9">
        <v>170</v>
      </c>
      <c r="L628" s="9">
        <f>I628*K628</f>
        <v>-170</v>
      </c>
    </row>
    <row r="629" spans="2:12" x14ac:dyDescent="0.3">
      <c r="B629" s="2"/>
      <c r="C629" s="1"/>
      <c r="D629" s="1"/>
      <c r="E629" s="1"/>
      <c r="F629" s="1"/>
      <c r="H629" s="8" t="s">
        <v>203</v>
      </c>
      <c r="I629" s="9">
        <v>-1</v>
      </c>
      <c r="J629" s="7" t="s">
        <v>11</v>
      </c>
      <c r="K629" s="9">
        <v>1192</v>
      </c>
      <c r="L629" s="9">
        <f>I629*K629</f>
        <v>-1192</v>
      </c>
    </row>
    <row r="630" spans="2:12" x14ac:dyDescent="0.3">
      <c r="B630" s="2"/>
      <c r="C630" s="1"/>
      <c r="D630" s="1"/>
      <c r="E630" s="1"/>
      <c r="F630" s="1"/>
      <c r="H630" s="8" t="s">
        <v>38</v>
      </c>
      <c r="I630" s="9"/>
      <c r="J630" s="7" t="s">
        <v>11</v>
      </c>
      <c r="K630" s="9"/>
      <c r="L630" s="9">
        <v>-750</v>
      </c>
    </row>
    <row r="631" spans="2:12" x14ac:dyDescent="0.3">
      <c r="B631" s="2"/>
      <c r="C631" s="1"/>
      <c r="D631" s="1"/>
      <c r="E631" s="1"/>
      <c r="F631" s="1"/>
      <c r="H631" s="5" t="s">
        <v>39</v>
      </c>
      <c r="I631" s="6"/>
      <c r="J631" s="7" t="s">
        <v>11</v>
      </c>
      <c r="K631" s="6"/>
      <c r="L631" s="6">
        <f>SUM(L622:L630)</f>
        <v>-3652</v>
      </c>
    </row>
    <row r="632" spans="2:12" x14ac:dyDescent="0.3">
      <c r="B632" s="2"/>
      <c r="C632" s="1"/>
      <c r="D632" s="1"/>
      <c r="E632" s="1"/>
      <c r="F632" s="1"/>
      <c r="H632" s="8" t="s">
        <v>40</v>
      </c>
      <c r="I632" s="9"/>
      <c r="J632" s="7" t="s">
        <v>11</v>
      </c>
      <c r="K632" s="9"/>
      <c r="L632" s="9">
        <f>SUM(L619,L631)</f>
        <v>-1486.8000000000002</v>
      </c>
    </row>
    <row r="633" spans="2:12" x14ac:dyDescent="0.3">
      <c r="B633" s="2"/>
      <c r="C633" s="1"/>
      <c r="D633" s="1"/>
      <c r="E633" s="1"/>
      <c r="F633" s="1"/>
      <c r="H633" s="1"/>
      <c r="I633" s="1"/>
      <c r="J633" s="1"/>
      <c r="K633" s="1"/>
      <c r="L633" s="1"/>
    </row>
    <row r="634" spans="2:12" x14ac:dyDescent="0.3">
      <c r="B634" s="2"/>
      <c r="C634" s="1"/>
      <c r="D634" s="1"/>
      <c r="E634" s="1"/>
      <c r="F634" s="1"/>
      <c r="H634" s="2" t="s">
        <v>262</v>
      </c>
      <c r="I634" s="1"/>
      <c r="J634" s="1"/>
      <c r="K634" s="1"/>
      <c r="L634" s="1"/>
    </row>
    <row r="635" spans="2:12" x14ac:dyDescent="0.3">
      <c r="B635" s="2"/>
      <c r="C635" s="1"/>
      <c r="D635" s="1"/>
      <c r="E635" s="1"/>
      <c r="F635" s="1"/>
      <c r="H635" s="1"/>
      <c r="I635" s="1"/>
      <c r="J635" s="1"/>
      <c r="K635" s="1"/>
      <c r="L635" s="1"/>
    </row>
    <row r="636" spans="2:12" x14ac:dyDescent="0.3">
      <c r="B636" s="2"/>
      <c r="C636" s="1"/>
      <c r="D636" s="1"/>
      <c r="E636" s="1"/>
      <c r="F636" s="1"/>
      <c r="H636" s="2" t="s">
        <v>41</v>
      </c>
      <c r="I636" s="1"/>
      <c r="J636" s="1"/>
      <c r="K636" s="1"/>
      <c r="L636" s="1"/>
    </row>
    <row r="637" spans="2:12" x14ac:dyDescent="0.3">
      <c r="B637" s="1"/>
      <c r="C637" s="1"/>
      <c r="D637" s="1"/>
      <c r="E637" s="1"/>
      <c r="F637" s="1"/>
      <c r="H637" s="1"/>
      <c r="I637" s="1"/>
      <c r="J637" s="1"/>
      <c r="K637" s="1"/>
      <c r="L637" s="1"/>
    </row>
    <row r="638" spans="2:12" x14ac:dyDescent="0.3">
      <c r="B638" s="1" t="s">
        <v>216</v>
      </c>
      <c r="C638" s="1"/>
      <c r="D638" s="1"/>
      <c r="E638" s="1"/>
      <c r="F638" s="1"/>
      <c r="H638" s="1" t="s">
        <v>216</v>
      </c>
      <c r="I638" s="1"/>
      <c r="J638" s="1"/>
      <c r="K638" s="1"/>
      <c r="L638" s="1"/>
    </row>
    <row r="639" spans="2:12" x14ac:dyDescent="0.3">
      <c r="B639" s="2" t="s">
        <v>1</v>
      </c>
      <c r="C639" s="2" t="s">
        <v>193</v>
      </c>
      <c r="D639" s="1"/>
      <c r="E639" s="1"/>
      <c r="F639" s="1"/>
      <c r="H639" s="2" t="s">
        <v>1</v>
      </c>
      <c r="I639" s="2" t="s">
        <v>193</v>
      </c>
      <c r="J639" s="1"/>
      <c r="K639" s="1"/>
      <c r="L639" s="1"/>
    </row>
    <row r="640" spans="2:12" x14ac:dyDescent="0.3">
      <c r="B640" s="2" t="s">
        <v>3</v>
      </c>
      <c r="C640" s="2" t="s">
        <v>133</v>
      </c>
      <c r="D640" s="1"/>
      <c r="E640" s="1"/>
      <c r="F640" s="1"/>
      <c r="H640" s="2" t="s">
        <v>3</v>
      </c>
      <c r="I640" s="2" t="s">
        <v>133</v>
      </c>
      <c r="J640" s="1"/>
      <c r="K640" s="1"/>
      <c r="L640" s="1"/>
    </row>
    <row r="641" spans="2:14" x14ac:dyDescent="0.3">
      <c r="B641" s="2" t="s">
        <v>4</v>
      </c>
      <c r="C641" s="2" t="s">
        <v>157</v>
      </c>
      <c r="D641" s="1"/>
      <c r="E641" s="1"/>
      <c r="F641" s="1"/>
      <c r="H641" s="2" t="s">
        <v>4</v>
      </c>
      <c r="I641" s="2" t="s">
        <v>157</v>
      </c>
      <c r="J641" s="1"/>
      <c r="K641" s="1"/>
      <c r="L641" s="1"/>
    </row>
    <row r="642" spans="2:14" x14ac:dyDescent="0.3">
      <c r="B642" s="2" t="s">
        <v>6</v>
      </c>
      <c r="C642" s="2" t="s">
        <v>361</v>
      </c>
      <c r="D642" s="1"/>
      <c r="E642" s="1"/>
      <c r="F642" s="1"/>
      <c r="H642" s="2" t="s">
        <v>6</v>
      </c>
      <c r="I642" s="2" t="s">
        <v>361</v>
      </c>
      <c r="J642" s="1"/>
      <c r="K642" s="1"/>
      <c r="L642" s="1"/>
    </row>
    <row r="643" spans="2:14" x14ac:dyDescent="0.3">
      <c r="B643" s="2" t="s">
        <v>7</v>
      </c>
      <c r="C643" s="2" t="s">
        <v>8</v>
      </c>
      <c r="D643" s="1"/>
      <c r="E643" s="1"/>
      <c r="F643" s="1"/>
      <c r="H643" s="2" t="s">
        <v>7</v>
      </c>
      <c r="I643" s="2" t="s">
        <v>137</v>
      </c>
      <c r="J643" s="1"/>
      <c r="K643" s="1"/>
      <c r="L643" s="1"/>
    </row>
    <row r="644" spans="2:14" x14ac:dyDescent="0.3">
      <c r="B644" s="1"/>
      <c r="C644" s="1"/>
      <c r="D644" s="1"/>
      <c r="E644" s="1"/>
      <c r="F644" s="1"/>
      <c r="H644" s="1"/>
      <c r="I644" s="1"/>
      <c r="J644" s="1"/>
      <c r="K644" s="1"/>
      <c r="L644" s="1"/>
    </row>
    <row r="645" spans="2:14" x14ac:dyDescent="0.3">
      <c r="B645" s="3" t="s">
        <v>9</v>
      </c>
      <c r="C645" s="4" t="s">
        <v>10</v>
      </c>
      <c r="D645" s="4" t="s">
        <v>11</v>
      </c>
      <c r="E645" s="4" t="s">
        <v>12</v>
      </c>
      <c r="F645" s="4" t="s">
        <v>13</v>
      </c>
      <c r="H645" s="3" t="s">
        <v>9</v>
      </c>
      <c r="I645" s="4" t="s">
        <v>10</v>
      </c>
      <c r="J645" s="4" t="s">
        <v>11</v>
      </c>
      <c r="K645" s="4" t="s">
        <v>12</v>
      </c>
      <c r="L645" s="4" t="s">
        <v>13</v>
      </c>
    </row>
    <row r="646" spans="2:14" x14ac:dyDescent="0.3">
      <c r="B646" s="5" t="s">
        <v>14</v>
      </c>
      <c r="C646" s="6"/>
      <c r="D646" s="7" t="s">
        <v>11</v>
      </c>
      <c r="E646" s="6"/>
      <c r="F646" s="6"/>
      <c r="H646" s="5" t="s">
        <v>14</v>
      </c>
      <c r="I646" s="6"/>
      <c r="J646" s="7" t="s">
        <v>11</v>
      </c>
      <c r="K646" s="6"/>
      <c r="L646" s="6"/>
    </row>
    <row r="647" spans="2:14" x14ac:dyDescent="0.3">
      <c r="B647" s="8" t="s">
        <v>207</v>
      </c>
      <c r="C647" s="9">
        <v>10497</v>
      </c>
      <c r="D647" s="7" t="s">
        <v>198</v>
      </c>
      <c r="E647" s="10"/>
      <c r="F647" s="9"/>
      <c r="H647" s="8" t="s">
        <v>207</v>
      </c>
      <c r="I647" s="9">
        <v>10497</v>
      </c>
      <c r="J647" s="7" t="s">
        <v>198</v>
      </c>
      <c r="K647" s="10"/>
      <c r="L647" s="9"/>
    </row>
    <row r="648" spans="2:14" x14ac:dyDescent="0.3">
      <c r="B648" s="8" t="s">
        <v>206</v>
      </c>
      <c r="C648" s="9">
        <v>10400</v>
      </c>
      <c r="D648" s="7" t="s">
        <v>198</v>
      </c>
      <c r="E648" s="10">
        <f>Intro_input!$I$54</f>
        <v>1.02</v>
      </c>
      <c r="F648" s="9">
        <f>C648*E648</f>
        <v>10608</v>
      </c>
      <c r="H648" s="8" t="s">
        <v>206</v>
      </c>
      <c r="I648" s="9">
        <v>10400</v>
      </c>
      <c r="J648" s="7" t="s">
        <v>198</v>
      </c>
      <c r="K648" s="10">
        <f>Intro_input!$I$54</f>
        <v>1.02</v>
      </c>
      <c r="L648" s="9">
        <f>I648*K648</f>
        <v>10608</v>
      </c>
    </row>
    <row r="649" spans="2:14" x14ac:dyDescent="0.3">
      <c r="B649" s="5" t="s">
        <v>20</v>
      </c>
      <c r="C649" s="6"/>
      <c r="D649" s="7" t="s">
        <v>11</v>
      </c>
      <c r="E649" s="6"/>
      <c r="F649" s="6">
        <f>SUM(F647:F648)</f>
        <v>10608</v>
      </c>
      <c r="H649" s="5" t="s">
        <v>20</v>
      </c>
      <c r="I649" s="6"/>
      <c r="J649" s="7" t="s">
        <v>11</v>
      </c>
      <c r="K649" s="6"/>
      <c r="L649" s="6">
        <f>SUM(L647:L648)</f>
        <v>10608</v>
      </c>
    </row>
    <row r="650" spans="2:14" x14ac:dyDescent="0.3">
      <c r="B650" s="8" t="s">
        <v>11</v>
      </c>
      <c r="C650" s="9"/>
      <c r="D650" s="7" t="s">
        <v>11</v>
      </c>
      <c r="E650" s="9"/>
      <c r="F650" s="9"/>
      <c r="H650" s="8" t="s">
        <v>11</v>
      </c>
      <c r="I650" s="9"/>
      <c r="J650" s="7" t="s">
        <v>11</v>
      </c>
      <c r="K650" s="9"/>
      <c r="L650" s="9"/>
    </row>
    <row r="651" spans="2:14" x14ac:dyDescent="0.3">
      <c r="B651" s="5" t="s">
        <v>21</v>
      </c>
      <c r="C651" s="6"/>
      <c r="D651" s="7" t="s">
        <v>11</v>
      </c>
      <c r="E651" s="6"/>
      <c r="F651" s="6"/>
      <c r="H651" s="5" t="s">
        <v>21</v>
      </c>
      <c r="I651" s="6"/>
      <c r="J651" s="7" t="s">
        <v>11</v>
      </c>
      <c r="K651" s="6"/>
      <c r="L651" s="6"/>
    </row>
    <row r="652" spans="2:14" x14ac:dyDescent="0.3">
      <c r="B652" s="8" t="s">
        <v>22</v>
      </c>
      <c r="C652" s="9">
        <v>-2</v>
      </c>
      <c r="D652" s="7" t="s">
        <v>71</v>
      </c>
      <c r="E652" s="10">
        <v>915</v>
      </c>
      <c r="F652" s="9">
        <f>C652*E652</f>
        <v>-1830</v>
      </c>
      <c r="H652" s="8" t="s">
        <v>22</v>
      </c>
      <c r="I652" s="9">
        <v>-2</v>
      </c>
      <c r="J652" s="7" t="s">
        <v>71</v>
      </c>
      <c r="K652" s="10">
        <v>915</v>
      </c>
      <c r="L652" s="9">
        <f>I652*K652</f>
        <v>-1830</v>
      </c>
    </row>
    <row r="653" spans="2:14" x14ac:dyDescent="0.3">
      <c r="B653" s="8" t="s">
        <v>174</v>
      </c>
      <c r="C653" s="9">
        <v>0</v>
      </c>
      <c r="D653" s="7" t="s">
        <v>16</v>
      </c>
      <c r="E653" s="10">
        <f>Intro_input!$I$17</f>
        <v>10</v>
      </c>
      <c r="F653" s="9">
        <f>C653*E653</f>
        <v>0</v>
      </c>
      <c r="H653" s="8" t="s">
        <v>174</v>
      </c>
      <c r="I653" s="9">
        <v>-96</v>
      </c>
      <c r="J653" s="7" t="s">
        <v>16</v>
      </c>
      <c r="K653" s="10">
        <f>Intro_input!$I$17</f>
        <v>10</v>
      </c>
      <c r="L653" s="9">
        <f>I653*K653</f>
        <v>-960</v>
      </c>
      <c r="N653">
        <f>151-96</f>
        <v>55</v>
      </c>
    </row>
    <row r="654" spans="2:14" x14ac:dyDescent="0.3">
      <c r="B654" s="8" t="s">
        <v>168</v>
      </c>
      <c r="C654" s="9">
        <v>-15</v>
      </c>
      <c r="D654" s="7" t="s">
        <v>16</v>
      </c>
      <c r="E654" s="10">
        <f>Intro_input!$I$18</f>
        <v>16</v>
      </c>
      <c r="F654" s="9">
        <f>C654*E654</f>
        <v>-240</v>
      </c>
      <c r="H654" s="8" t="s">
        <v>168</v>
      </c>
      <c r="I654" s="9">
        <v>-39</v>
      </c>
      <c r="J654" s="7" t="s">
        <v>16</v>
      </c>
      <c r="K654" s="10">
        <f>Intro_input!$I$18</f>
        <v>16</v>
      </c>
      <c r="L654" s="9">
        <f>I654*K654</f>
        <v>-624</v>
      </c>
    </row>
    <row r="655" spans="2:14" x14ac:dyDescent="0.3">
      <c r="B655" s="8" t="s">
        <v>23</v>
      </c>
      <c r="C655" s="9">
        <v>-35</v>
      </c>
      <c r="D655" s="7" t="s">
        <v>24</v>
      </c>
      <c r="E655" s="10"/>
      <c r="F655" s="9"/>
      <c r="H655" s="8" t="s">
        <v>167</v>
      </c>
      <c r="I655" s="9">
        <v>-144</v>
      </c>
      <c r="J655" s="7" t="s">
        <v>16</v>
      </c>
      <c r="K655" s="10">
        <f>Intro_input!$I$19</f>
        <v>9</v>
      </c>
      <c r="L655" s="9">
        <f>I655*K655</f>
        <v>-1296</v>
      </c>
    </row>
    <row r="656" spans="2:14" x14ac:dyDescent="0.3">
      <c r="B656" s="8" t="s">
        <v>166</v>
      </c>
      <c r="C656" s="9"/>
      <c r="D656" s="7" t="s">
        <v>71</v>
      </c>
      <c r="E656" s="9"/>
      <c r="F656" s="9">
        <v>-633</v>
      </c>
      <c r="H656" s="8" t="s">
        <v>166</v>
      </c>
      <c r="I656" s="9"/>
      <c r="J656" s="7" t="s">
        <v>71</v>
      </c>
      <c r="K656" s="9"/>
      <c r="L656" s="9">
        <v>-633</v>
      </c>
    </row>
    <row r="657" spans="2:12" x14ac:dyDescent="0.3">
      <c r="B657" s="8" t="s">
        <v>165</v>
      </c>
      <c r="C657" s="9"/>
      <c r="D657" s="7" t="s">
        <v>71</v>
      </c>
      <c r="E657" s="9"/>
      <c r="F657" s="9">
        <v>-45</v>
      </c>
      <c r="H657" s="8" t="s">
        <v>165</v>
      </c>
      <c r="I657" s="9"/>
      <c r="J657" s="7" t="s">
        <v>71</v>
      </c>
      <c r="K657" s="9"/>
      <c r="L657" s="9">
        <v>-45</v>
      </c>
    </row>
    <row r="658" spans="2:12" x14ac:dyDescent="0.3">
      <c r="B658" s="8" t="s">
        <v>185</v>
      </c>
      <c r="C658" s="9">
        <v>-168</v>
      </c>
      <c r="D658" s="7" t="s">
        <v>71</v>
      </c>
      <c r="E658" s="10">
        <v>2.6</v>
      </c>
      <c r="F658" s="9">
        <f>C658*E658</f>
        <v>-436.8</v>
      </c>
      <c r="H658" s="8" t="s">
        <v>185</v>
      </c>
      <c r="I658" s="9">
        <v>-168</v>
      </c>
      <c r="J658" s="7" t="s">
        <v>71</v>
      </c>
      <c r="K658" s="10">
        <v>2.6</v>
      </c>
      <c r="L658" s="9">
        <f>I658*K658</f>
        <v>-436.8</v>
      </c>
    </row>
    <row r="659" spans="2:12" x14ac:dyDescent="0.3">
      <c r="B659" s="5" t="s">
        <v>25</v>
      </c>
      <c r="C659" s="6"/>
      <c r="D659" s="7" t="s">
        <v>11</v>
      </c>
      <c r="E659" s="6"/>
      <c r="F659" s="6">
        <f>SUM(F651:F658)</f>
        <v>-3184.8</v>
      </c>
      <c r="H659" s="5" t="s">
        <v>25</v>
      </c>
      <c r="I659" s="6"/>
      <c r="J659" s="7" t="s">
        <v>11</v>
      </c>
      <c r="K659" s="6"/>
      <c r="L659" s="6">
        <f>SUM(L651:L658)</f>
        <v>-5824.8</v>
      </c>
    </row>
    <row r="660" spans="2:12" x14ac:dyDescent="0.3">
      <c r="B660" s="5" t="s">
        <v>26</v>
      </c>
      <c r="C660" s="6"/>
      <c r="D660" s="7" t="s">
        <v>11</v>
      </c>
      <c r="E660" s="6"/>
      <c r="F660" s="6">
        <f>SUM(F649,F659)</f>
        <v>7423.2</v>
      </c>
      <c r="H660" s="5" t="s">
        <v>26</v>
      </c>
      <c r="I660" s="6"/>
      <c r="J660" s="7" t="s">
        <v>11</v>
      </c>
      <c r="K660" s="6"/>
      <c r="L660" s="6">
        <f>SUM(L649,L659)</f>
        <v>4783.2</v>
      </c>
    </row>
    <row r="661" spans="2:12" x14ac:dyDescent="0.3">
      <c r="B661" s="8" t="s">
        <v>11</v>
      </c>
      <c r="C661" s="9"/>
      <c r="D661" s="7" t="s">
        <v>11</v>
      </c>
      <c r="E661" s="9"/>
      <c r="F661" s="9"/>
      <c r="H661" s="8" t="s">
        <v>11</v>
      </c>
      <c r="I661" s="9"/>
      <c r="J661" s="7" t="s">
        <v>11</v>
      </c>
      <c r="K661" s="9"/>
      <c r="L661" s="9"/>
    </row>
    <row r="662" spans="2:12" x14ac:dyDescent="0.3">
      <c r="B662" s="5" t="s">
        <v>27</v>
      </c>
      <c r="C662" s="6"/>
      <c r="D662" s="7" t="s">
        <v>11</v>
      </c>
      <c r="E662" s="6"/>
      <c r="F662" s="6"/>
      <c r="H662" s="5" t="s">
        <v>27</v>
      </c>
      <c r="I662" s="6"/>
      <c r="J662" s="7" t="s">
        <v>11</v>
      </c>
      <c r="K662" s="6"/>
      <c r="L662" s="6"/>
    </row>
    <row r="663" spans="2:12" x14ac:dyDescent="0.3">
      <c r="B663" s="8" t="s">
        <v>28</v>
      </c>
      <c r="C663" s="9">
        <v>-1</v>
      </c>
      <c r="D663" s="7" t="s">
        <v>11</v>
      </c>
      <c r="E663" s="9">
        <v>725</v>
      </c>
      <c r="F663" s="9">
        <f t="shared" ref="F663:F668" si="18">C663*E663</f>
        <v>-725</v>
      </c>
      <c r="H663" s="8" t="s">
        <v>28</v>
      </c>
      <c r="I663" s="9">
        <v>-1</v>
      </c>
      <c r="J663" s="7" t="s">
        <v>11</v>
      </c>
      <c r="K663" s="9">
        <v>725</v>
      </c>
      <c r="L663" s="9">
        <f t="shared" ref="L663:L668" si="19">I663*K663</f>
        <v>-725</v>
      </c>
    </row>
    <row r="664" spans="2:12" x14ac:dyDescent="0.3">
      <c r="B664" s="8" t="s">
        <v>30</v>
      </c>
      <c r="C664" s="9">
        <v>-35</v>
      </c>
      <c r="D664" s="7" t="s">
        <v>11</v>
      </c>
      <c r="E664" s="9">
        <v>20</v>
      </c>
      <c r="F664" s="9">
        <f t="shared" si="18"/>
        <v>-700</v>
      </c>
      <c r="H664" s="8" t="s">
        <v>163</v>
      </c>
      <c r="I664" s="9">
        <v>-1</v>
      </c>
      <c r="J664" s="7" t="s">
        <v>11</v>
      </c>
      <c r="K664" s="9">
        <v>100</v>
      </c>
      <c r="L664" s="9">
        <f t="shared" si="19"/>
        <v>-100</v>
      </c>
    </row>
    <row r="665" spans="2:12" x14ac:dyDescent="0.3">
      <c r="B665" s="8" t="s">
        <v>135</v>
      </c>
      <c r="C665" s="9">
        <v>-1</v>
      </c>
      <c r="D665" s="7" t="s">
        <v>11</v>
      </c>
      <c r="E665" s="9">
        <v>200</v>
      </c>
      <c r="F665" s="9">
        <f t="shared" si="18"/>
        <v>-200</v>
      </c>
      <c r="H665" s="8" t="s">
        <v>135</v>
      </c>
      <c r="I665" s="9">
        <v>-1</v>
      </c>
      <c r="J665" s="7" t="s">
        <v>11</v>
      </c>
      <c r="K665" s="9">
        <v>200</v>
      </c>
      <c r="L665" s="9">
        <f t="shared" si="19"/>
        <v>-200</v>
      </c>
    </row>
    <row r="666" spans="2:12" x14ac:dyDescent="0.3">
      <c r="B666" s="8" t="s">
        <v>184</v>
      </c>
      <c r="C666" s="9">
        <v>-1</v>
      </c>
      <c r="D666" s="7" t="s">
        <v>11</v>
      </c>
      <c r="E666" s="9">
        <v>500</v>
      </c>
      <c r="F666" s="9">
        <f t="shared" si="18"/>
        <v>-500</v>
      </c>
      <c r="H666" s="8" t="s">
        <v>184</v>
      </c>
      <c r="I666" s="9">
        <v>-1</v>
      </c>
      <c r="J666" s="7" t="s">
        <v>11</v>
      </c>
      <c r="K666" s="9">
        <v>500</v>
      </c>
      <c r="L666" s="9">
        <f t="shared" si="19"/>
        <v>-500</v>
      </c>
    </row>
    <row r="667" spans="2:12" x14ac:dyDescent="0.3">
      <c r="B667" s="8" t="s">
        <v>162</v>
      </c>
      <c r="C667" s="9">
        <v>-2</v>
      </c>
      <c r="D667" s="7" t="s">
        <v>11</v>
      </c>
      <c r="E667" s="9">
        <v>140</v>
      </c>
      <c r="F667" s="9">
        <f t="shared" si="18"/>
        <v>-280</v>
      </c>
      <c r="H667" s="8" t="s">
        <v>162</v>
      </c>
      <c r="I667" s="9">
        <v>-2</v>
      </c>
      <c r="J667" s="7" t="s">
        <v>11</v>
      </c>
      <c r="K667" s="9">
        <v>140</v>
      </c>
      <c r="L667" s="9">
        <f t="shared" si="19"/>
        <v>-280</v>
      </c>
    </row>
    <row r="668" spans="2:12" x14ac:dyDescent="0.3">
      <c r="B668" s="8" t="s">
        <v>213</v>
      </c>
      <c r="C668" s="9">
        <v>-1</v>
      </c>
      <c r="D668" s="7" t="s">
        <v>11</v>
      </c>
      <c r="E668" s="9">
        <v>1754</v>
      </c>
      <c r="F668" s="9">
        <f t="shared" si="18"/>
        <v>-1754</v>
      </c>
      <c r="H668" s="8" t="s">
        <v>213</v>
      </c>
      <c r="I668" s="9">
        <v>-1</v>
      </c>
      <c r="J668" s="7" t="s">
        <v>11</v>
      </c>
      <c r="K668" s="9">
        <v>1754</v>
      </c>
      <c r="L668" s="9">
        <f t="shared" si="19"/>
        <v>-1754</v>
      </c>
    </row>
    <row r="669" spans="2:12" x14ac:dyDescent="0.3">
      <c r="B669" s="8" t="s">
        <v>38</v>
      </c>
      <c r="C669" s="9"/>
      <c r="D669" s="7" t="s">
        <v>11</v>
      </c>
      <c r="E669" s="9"/>
      <c r="F669" s="9">
        <v>-750</v>
      </c>
      <c r="H669" s="8" t="s">
        <v>38</v>
      </c>
      <c r="I669" s="9"/>
      <c r="J669" s="7" t="s">
        <v>11</v>
      </c>
      <c r="K669" s="9"/>
      <c r="L669" s="9">
        <v>-750</v>
      </c>
    </row>
    <row r="670" spans="2:12" x14ac:dyDescent="0.3">
      <c r="B670" s="5" t="s">
        <v>212</v>
      </c>
      <c r="C670" s="6"/>
      <c r="D670" s="7" t="s">
        <v>11</v>
      </c>
      <c r="E670" s="6"/>
      <c r="F670" s="6">
        <f>SUM(F663:F669)</f>
        <v>-4909</v>
      </c>
      <c r="H670" s="5" t="s">
        <v>212</v>
      </c>
      <c r="I670" s="6"/>
      <c r="J670" s="7" t="s">
        <v>11</v>
      </c>
      <c r="K670" s="6"/>
      <c r="L670" s="6">
        <f>SUM(L663:L669)</f>
        <v>-4309</v>
      </c>
    </row>
    <row r="671" spans="2:12" x14ac:dyDescent="0.3">
      <c r="B671" s="8" t="s">
        <v>40</v>
      </c>
      <c r="C671" s="9"/>
      <c r="D671" s="7" t="s">
        <v>11</v>
      </c>
      <c r="E671" s="9"/>
      <c r="F671" s="9">
        <f>SUM(F660,F670)</f>
        <v>2514.1999999999998</v>
      </c>
      <c r="H671" s="8" t="s">
        <v>40</v>
      </c>
      <c r="I671" s="9"/>
      <c r="J671" s="7" t="s">
        <v>11</v>
      </c>
      <c r="K671" s="9"/>
      <c r="L671" s="9">
        <f>SUM(L660,L670)</f>
        <v>474.19999999999982</v>
      </c>
    </row>
    <row r="672" spans="2:12" x14ac:dyDescent="0.3">
      <c r="B672" s="1"/>
      <c r="C672" s="1"/>
      <c r="D672" s="1"/>
      <c r="E672" s="1"/>
      <c r="F672" s="1"/>
      <c r="H672" s="1"/>
      <c r="I672" s="1"/>
      <c r="J672" s="1"/>
      <c r="K672" s="1"/>
      <c r="L672" s="1"/>
    </row>
    <row r="673" spans="2:12" x14ac:dyDescent="0.3">
      <c r="B673" s="2" t="s">
        <v>261</v>
      </c>
      <c r="C673" s="1"/>
      <c r="D673" s="1"/>
      <c r="E673" s="1"/>
      <c r="F673" s="1"/>
      <c r="H673" s="1"/>
      <c r="I673" s="1"/>
      <c r="J673" s="1"/>
      <c r="K673" s="1"/>
      <c r="L673" s="1"/>
    </row>
    <row r="674" spans="2:12" x14ac:dyDescent="0.3">
      <c r="B674" s="1"/>
      <c r="C674" s="1"/>
      <c r="D674" s="1"/>
      <c r="E674" s="1"/>
      <c r="F674" s="1"/>
      <c r="H674" s="1"/>
      <c r="I674" s="1"/>
      <c r="J674" s="1"/>
      <c r="K674" s="1"/>
      <c r="L674" s="1"/>
    </row>
    <row r="675" spans="2:12" x14ac:dyDescent="0.3">
      <c r="B675" s="2" t="s">
        <v>41</v>
      </c>
      <c r="C675" s="1"/>
      <c r="D675" s="1"/>
      <c r="E675" s="1"/>
      <c r="F675" s="1"/>
      <c r="H675" s="2" t="s">
        <v>41</v>
      </c>
      <c r="I675" s="1"/>
      <c r="J675" s="1"/>
      <c r="K675" s="1"/>
      <c r="L675" s="1"/>
    </row>
    <row r="676" spans="2:12" x14ac:dyDescent="0.3">
      <c r="B676" s="1"/>
      <c r="C676" s="1"/>
      <c r="D676" s="1"/>
      <c r="E676" s="1"/>
      <c r="F676" s="1"/>
      <c r="H676" s="1"/>
      <c r="I676" s="1"/>
      <c r="J676" s="1"/>
      <c r="K676" s="1"/>
      <c r="L676" s="1"/>
    </row>
    <row r="677" spans="2:12" x14ac:dyDescent="0.3">
      <c r="B677" s="1" t="s">
        <v>211</v>
      </c>
      <c r="C677" s="1"/>
      <c r="D677" s="1"/>
      <c r="E677" s="1"/>
      <c r="F677" s="1"/>
      <c r="H677" s="1" t="s">
        <v>211</v>
      </c>
      <c r="I677" s="1"/>
      <c r="J677" s="1"/>
      <c r="K677" s="1"/>
      <c r="L677" s="1"/>
    </row>
    <row r="678" spans="2:12" x14ac:dyDescent="0.3">
      <c r="B678" s="2" t="s">
        <v>1</v>
      </c>
      <c r="C678" s="2" t="s">
        <v>193</v>
      </c>
      <c r="D678" s="1"/>
      <c r="E678" s="1"/>
      <c r="F678" s="1"/>
      <c r="H678" s="2" t="s">
        <v>1</v>
      </c>
      <c r="I678" s="2" t="s">
        <v>193</v>
      </c>
      <c r="J678" s="1"/>
      <c r="K678" s="1"/>
      <c r="L678" s="1"/>
    </row>
    <row r="679" spans="2:12" x14ac:dyDescent="0.3">
      <c r="B679" s="2" t="s">
        <v>3</v>
      </c>
      <c r="C679" s="2" t="s">
        <v>133</v>
      </c>
      <c r="D679" s="1"/>
      <c r="E679" s="1"/>
      <c r="F679" s="1"/>
      <c r="H679" s="2" t="s">
        <v>3</v>
      </c>
      <c r="I679" s="2" t="s">
        <v>133</v>
      </c>
      <c r="J679" s="1"/>
      <c r="K679" s="1"/>
      <c r="L679" s="1"/>
    </row>
    <row r="680" spans="2:12" x14ac:dyDescent="0.3">
      <c r="B680" s="2" t="s">
        <v>4</v>
      </c>
      <c r="C680" s="2" t="s">
        <v>157</v>
      </c>
      <c r="D680" s="1"/>
      <c r="E680" s="1"/>
      <c r="F680" s="1"/>
      <c r="H680" s="2" t="s">
        <v>4</v>
      </c>
      <c r="I680" s="2" t="s">
        <v>157</v>
      </c>
      <c r="J680" s="1"/>
      <c r="K680" s="1"/>
      <c r="L680" s="1"/>
    </row>
    <row r="681" spans="2:12" x14ac:dyDescent="0.3">
      <c r="B681" s="2" t="s">
        <v>6</v>
      </c>
      <c r="C681" s="2" t="s">
        <v>361</v>
      </c>
      <c r="D681" s="1"/>
      <c r="E681" s="1"/>
      <c r="F681" s="1"/>
      <c r="H681" s="2" t="s">
        <v>6</v>
      </c>
      <c r="I681" s="2" t="s">
        <v>361</v>
      </c>
      <c r="J681" s="1"/>
      <c r="K681" s="1"/>
      <c r="L681" s="1"/>
    </row>
    <row r="682" spans="2:12" x14ac:dyDescent="0.3">
      <c r="B682" s="2" t="s">
        <v>7</v>
      </c>
      <c r="C682" s="2" t="s">
        <v>8</v>
      </c>
      <c r="D682" s="1"/>
      <c r="E682" s="1"/>
      <c r="F682" s="1"/>
      <c r="H682" s="2" t="s">
        <v>7</v>
      </c>
      <c r="I682" s="2" t="s">
        <v>137</v>
      </c>
      <c r="J682" s="1"/>
      <c r="K682" s="1"/>
      <c r="L682" s="1"/>
    </row>
    <row r="683" spans="2:12" x14ac:dyDescent="0.3">
      <c r="B683" s="1"/>
      <c r="C683" s="1"/>
      <c r="D683" s="1"/>
      <c r="E683" s="1"/>
      <c r="F683" s="1"/>
      <c r="H683" s="1"/>
      <c r="I683" s="1"/>
      <c r="J683" s="1"/>
      <c r="K683" s="1"/>
      <c r="L683" s="1"/>
    </row>
    <row r="684" spans="2:12" x14ac:dyDescent="0.3">
      <c r="B684" s="3" t="s">
        <v>9</v>
      </c>
      <c r="C684" s="4" t="s">
        <v>10</v>
      </c>
      <c r="D684" s="4" t="s">
        <v>11</v>
      </c>
      <c r="E684" s="4" t="s">
        <v>12</v>
      </c>
      <c r="F684" s="4" t="s">
        <v>13</v>
      </c>
      <c r="H684" s="3" t="s">
        <v>9</v>
      </c>
      <c r="I684" s="4" t="s">
        <v>10</v>
      </c>
      <c r="J684" s="4" t="s">
        <v>11</v>
      </c>
      <c r="K684" s="4" t="s">
        <v>12</v>
      </c>
      <c r="L684" s="4" t="s">
        <v>13</v>
      </c>
    </row>
    <row r="685" spans="2:12" x14ac:dyDescent="0.3">
      <c r="B685" s="5" t="s">
        <v>14</v>
      </c>
      <c r="C685" s="6"/>
      <c r="D685" s="7" t="s">
        <v>11</v>
      </c>
      <c r="E685" s="6"/>
      <c r="F685" s="6"/>
      <c r="H685" s="5" t="s">
        <v>14</v>
      </c>
      <c r="I685" s="6"/>
      <c r="J685" s="7" t="s">
        <v>11</v>
      </c>
      <c r="K685" s="6"/>
      <c r="L685" s="6"/>
    </row>
    <row r="686" spans="2:12" x14ac:dyDescent="0.3">
      <c r="B686" s="8" t="s">
        <v>207</v>
      </c>
      <c r="C686" s="9">
        <v>9305</v>
      </c>
      <c r="D686" s="7" t="s">
        <v>198</v>
      </c>
      <c r="E686" s="10"/>
      <c r="F686" s="9"/>
      <c r="H686" s="8" t="s">
        <v>207</v>
      </c>
      <c r="I686" s="9">
        <v>9305</v>
      </c>
      <c r="J686" s="7" t="s">
        <v>198</v>
      </c>
      <c r="K686" s="10"/>
      <c r="L686" s="9"/>
    </row>
    <row r="687" spans="2:12" x14ac:dyDescent="0.3">
      <c r="B687" s="8" t="s">
        <v>206</v>
      </c>
      <c r="C687" s="9">
        <v>8840</v>
      </c>
      <c r="D687" s="7" t="s">
        <v>198</v>
      </c>
      <c r="E687" s="10">
        <f>Intro_input!$I$55</f>
        <v>1.19</v>
      </c>
      <c r="F687" s="9">
        <f>C687*E687</f>
        <v>10519.6</v>
      </c>
      <c r="H687" s="8" t="s">
        <v>206</v>
      </c>
      <c r="I687" s="9">
        <v>8840</v>
      </c>
      <c r="J687" s="7" t="s">
        <v>198</v>
      </c>
      <c r="K687" s="10">
        <f>Intro_input!$I$55</f>
        <v>1.19</v>
      </c>
      <c r="L687" s="9">
        <f>I687*K687</f>
        <v>10519.6</v>
      </c>
    </row>
    <row r="688" spans="2:12" x14ac:dyDescent="0.3">
      <c r="B688" s="5" t="s">
        <v>20</v>
      </c>
      <c r="C688" s="6"/>
      <c r="D688" s="7" t="s">
        <v>11</v>
      </c>
      <c r="E688" s="6"/>
      <c r="F688" s="6">
        <f>SUM(F686:F687)</f>
        <v>10519.6</v>
      </c>
      <c r="H688" s="5" t="s">
        <v>20</v>
      </c>
      <c r="I688" s="6"/>
      <c r="J688" s="7" t="s">
        <v>11</v>
      </c>
      <c r="K688" s="6"/>
      <c r="L688" s="6">
        <f>SUM(L686:L687)</f>
        <v>10519.6</v>
      </c>
    </row>
    <row r="689" spans="2:12" x14ac:dyDescent="0.3">
      <c r="B689" s="8" t="s">
        <v>11</v>
      </c>
      <c r="C689" s="9"/>
      <c r="D689" s="7" t="s">
        <v>11</v>
      </c>
      <c r="E689" s="9"/>
      <c r="F689" s="9"/>
      <c r="H689" s="8" t="s">
        <v>11</v>
      </c>
      <c r="I689" s="9"/>
      <c r="J689" s="7" t="s">
        <v>11</v>
      </c>
      <c r="K689" s="9"/>
      <c r="L689" s="9"/>
    </row>
    <row r="690" spans="2:12" x14ac:dyDescent="0.3">
      <c r="B690" s="5" t="s">
        <v>21</v>
      </c>
      <c r="C690" s="6"/>
      <c r="D690" s="7" t="s">
        <v>11</v>
      </c>
      <c r="E690" s="6"/>
      <c r="F690" s="6"/>
      <c r="H690" s="5" t="s">
        <v>21</v>
      </c>
      <c r="I690" s="6"/>
      <c r="J690" s="7" t="s">
        <v>11</v>
      </c>
      <c r="K690" s="6"/>
      <c r="L690" s="6"/>
    </row>
    <row r="691" spans="2:12" x14ac:dyDescent="0.3">
      <c r="B691" s="8" t="s">
        <v>22</v>
      </c>
      <c r="C691" s="9">
        <v>-2</v>
      </c>
      <c r="D691" s="7" t="s">
        <v>71</v>
      </c>
      <c r="E691" s="10">
        <v>915</v>
      </c>
      <c r="F691" s="9">
        <f>C691*E691</f>
        <v>-1830</v>
      </c>
      <c r="H691" s="8" t="s">
        <v>22</v>
      </c>
      <c r="I691" s="9">
        <v>-2</v>
      </c>
      <c r="J691" s="7" t="s">
        <v>71</v>
      </c>
      <c r="K691" s="10">
        <v>915</v>
      </c>
      <c r="L691" s="9">
        <f>I691*K691</f>
        <v>-1830</v>
      </c>
    </row>
    <row r="692" spans="2:12" x14ac:dyDescent="0.3">
      <c r="B692" s="8" t="s">
        <v>174</v>
      </c>
      <c r="C692" s="9">
        <v>0</v>
      </c>
      <c r="D692" s="7" t="s">
        <v>16</v>
      </c>
      <c r="E692" s="10">
        <f>Intro_input!$I$17</f>
        <v>10</v>
      </c>
      <c r="F692" s="9">
        <f>C692*E692</f>
        <v>0</v>
      </c>
      <c r="H692" s="8" t="s">
        <v>174</v>
      </c>
      <c r="I692" s="9">
        <v>-96</v>
      </c>
      <c r="J692" s="7" t="s">
        <v>16</v>
      </c>
      <c r="K692" s="10">
        <f>Intro_input!$I$17</f>
        <v>10</v>
      </c>
      <c r="L692" s="9">
        <f>I692*K692</f>
        <v>-960</v>
      </c>
    </row>
    <row r="693" spans="2:12" x14ac:dyDescent="0.3">
      <c r="B693" s="8" t="s">
        <v>168</v>
      </c>
      <c r="C693" s="9">
        <v>-15</v>
      </c>
      <c r="D693" s="7" t="s">
        <v>16</v>
      </c>
      <c r="E693" s="10">
        <f>Intro_input!$I$18</f>
        <v>16</v>
      </c>
      <c r="F693" s="9">
        <f>C693*E693</f>
        <v>-240</v>
      </c>
      <c r="H693" s="8" t="s">
        <v>168</v>
      </c>
      <c r="I693" s="9">
        <v>-30</v>
      </c>
      <c r="J693" s="7" t="s">
        <v>16</v>
      </c>
      <c r="K693" s="10">
        <f>Intro_input!$I$18</f>
        <v>16</v>
      </c>
      <c r="L693" s="9">
        <f>I693*K693</f>
        <v>-480</v>
      </c>
    </row>
    <row r="694" spans="2:12" x14ac:dyDescent="0.3">
      <c r="B694" s="8" t="s">
        <v>23</v>
      </c>
      <c r="C694" s="9">
        <v>-35</v>
      </c>
      <c r="D694" s="7" t="s">
        <v>24</v>
      </c>
      <c r="E694" s="10"/>
      <c r="F694" s="9"/>
      <c r="H694" s="8" t="s">
        <v>167</v>
      </c>
      <c r="I694" s="9">
        <v>-45</v>
      </c>
      <c r="J694" s="7" t="s">
        <v>16</v>
      </c>
      <c r="K694" s="10">
        <f>Intro_input!$I$19</f>
        <v>9</v>
      </c>
      <c r="L694" s="9">
        <f>I694*K694</f>
        <v>-405</v>
      </c>
    </row>
    <row r="695" spans="2:12" x14ac:dyDescent="0.3">
      <c r="B695" s="8" t="s">
        <v>166</v>
      </c>
      <c r="C695" s="9"/>
      <c r="D695" s="7" t="s">
        <v>71</v>
      </c>
      <c r="E695" s="9"/>
      <c r="F695" s="9">
        <v>-633</v>
      </c>
      <c r="H695" s="8" t="s">
        <v>166</v>
      </c>
      <c r="I695" s="9"/>
      <c r="J695" s="7" t="s">
        <v>71</v>
      </c>
      <c r="K695" s="9"/>
      <c r="L695" s="9">
        <v>-633</v>
      </c>
    </row>
    <row r="696" spans="2:12" x14ac:dyDescent="0.3">
      <c r="B696" s="8" t="s">
        <v>165</v>
      </c>
      <c r="C696" s="9"/>
      <c r="D696" s="7" t="s">
        <v>71</v>
      </c>
      <c r="E696" s="9"/>
      <c r="F696" s="9">
        <v>-45</v>
      </c>
      <c r="H696" s="8" t="s">
        <v>165</v>
      </c>
      <c r="I696" s="9"/>
      <c r="J696" s="7" t="s">
        <v>71</v>
      </c>
      <c r="K696" s="9"/>
      <c r="L696" s="9">
        <v>-45</v>
      </c>
    </row>
    <row r="697" spans="2:12" x14ac:dyDescent="0.3">
      <c r="B697" s="8" t="s">
        <v>185</v>
      </c>
      <c r="C697" s="9">
        <v>-94</v>
      </c>
      <c r="D697" s="7" t="s">
        <v>71</v>
      </c>
      <c r="E697" s="10">
        <v>2.6</v>
      </c>
      <c r="F697" s="9">
        <f>C697*E697</f>
        <v>-244.4</v>
      </c>
      <c r="H697" s="8" t="s">
        <v>185</v>
      </c>
      <c r="I697" s="9">
        <v>-94</v>
      </c>
      <c r="J697" s="7" t="s">
        <v>71</v>
      </c>
      <c r="K697" s="10">
        <v>2.6</v>
      </c>
      <c r="L697" s="9">
        <f>I697*K697</f>
        <v>-244.4</v>
      </c>
    </row>
    <row r="698" spans="2:12" x14ac:dyDescent="0.3">
      <c r="B698" s="5" t="s">
        <v>25</v>
      </c>
      <c r="C698" s="6"/>
      <c r="D698" s="7" t="s">
        <v>11</v>
      </c>
      <c r="E698" s="6"/>
      <c r="F698" s="6">
        <f>SUM(F690:F697)</f>
        <v>-2992.4</v>
      </c>
      <c r="H698" s="5" t="s">
        <v>25</v>
      </c>
      <c r="I698" s="6"/>
      <c r="J698" s="7" t="s">
        <v>11</v>
      </c>
      <c r="K698" s="6"/>
      <c r="L698" s="6">
        <f>SUM(L690:L697)</f>
        <v>-4597.3999999999996</v>
      </c>
    </row>
    <row r="699" spans="2:12" x14ac:dyDescent="0.3">
      <c r="B699" s="5" t="s">
        <v>26</v>
      </c>
      <c r="C699" s="6"/>
      <c r="D699" s="7" t="s">
        <v>11</v>
      </c>
      <c r="E699" s="6"/>
      <c r="F699" s="6">
        <f>SUM(F688,F698)</f>
        <v>7527.2000000000007</v>
      </c>
      <c r="H699" s="5" t="s">
        <v>26</v>
      </c>
      <c r="I699" s="6"/>
      <c r="J699" s="7" t="s">
        <v>11</v>
      </c>
      <c r="K699" s="6"/>
      <c r="L699" s="6">
        <f>SUM(L688,L698)</f>
        <v>5922.2000000000007</v>
      </c>
    </row>
    <row r="700" spans="2:12" x14ac:dyDescent="0.3">
      <c r="B700" s="8" t="s">
        <v>11</v>
      </c>
      <c r="C700" s="9"/>
      <c r="D700" s="7" t="s">
        <v>11</v>
      </c>
      <c r="E700" s="9"/>
      <c r="F700" s="9"/>
      <c r="H700" s="8" t="s">
        <v>11</v>
      </c>
      <c r="I700" s="9"/>
      <c r="J700" s="7" t="s">
        <v>11</v>
      </c>
      <c r="K700" s="9"/>
      <c r="L700" s="9"/>
    </row>
    <row r="701" spans="2:12" x14ac:dyDescent="0.3">
      <c r="B701" s="5" t="s">
        <v>27</v>
      </c>
      <c r="C701" s="6"/>
      <c r="D701" s="7" t="s">
        <v>11</v>
      </c>
      <c r="E701" s="6"/>
      <c r="F701" s="6"/>
      <c r="H701" s="5" t="s">
        <v>27</v>
      </c>
      <c r="I701" s="6"/>
      <c r="J701" s="7" t="s">
        <v>11</v>
      </c>
      <c r="K701" s="6"/>
      <c r="L701" s="6"/>
    </row>
    <row r="702" spans="2:12" x14ac:dyDescent="0.3">
      <c r="B702" s="8" t="s">
        <v>28</v>
      </c>
      <c r="C702" s="9">
        <v>-1</v>
      </c>
      <c r="D702" s="7" t="s">
        <v>11</v>
      </c>
      <c r="E702" s="9">
        <v>725</v>
      </c>
      <c r="F702" s="9">
        <f t="shared" ref="F702:F707" si="20">C702*E702</f>
        <v>-725</v>
      </c>
      <c r="H702" s="8" t="s">
        <v>28</v>
      </c>
      <c r="I702" s="9">
        <v>-1</v>
      </c>
      <c r="J702" s="7" t="s">
        <v>11</v>
      </c>
      <c r="K702" s="9">
        <v>725</v>
      </c>
      <c r="L702" s="9">
        <f t="shared" ref="L702:L707" si="21">I702*K702</f>
        <v>-725</v>
      </c>
    </row>
    <row r="703" spans="2:12" x14ac:dyDescent="0.3">
      <c r="B703" s="8" t="s">
        <v>30</v>
      </c>
      <c r="C703" s="9">
        <v>-35</v>
      </c>
      <c r="D703" s="7" t="s">
        <v>11</v>
      </c>
      <c r="E703" s="9">
        <v>20</v>
      </c>
      <c r="F703" s="9">
        <f t="shared" si="20"/>
        <v>-700</v>
      </c>
      <c r="H703" s="8" t="s">
        <v>163</v>
      </c>
      <c r="I703" s="9">
        <v>-1</v>
      </c>
      <c r="J703" s="7" t="s">
        <v>11</v>
      </c>
      <c r="K703" s="9">
        <v>100</v>
      </c>
      <c r="L703" s="9">
        <f t="shared" si="21"/>
        <v>-100</v>
      </c>
    </row>
    <row r="704" spans="2:12" x14ac:dyDescent="0.3">
      <c r="B704" s="8" t="s">
        <v>135</v>
      </c>
      <c r="C704" s="9">
        <v>-1</v>
      </c>
      <c r="D704" s="7" t="s">
        <v>11</v>
      </c>
      <c r="E704" s="9">
        <v>200</v>
      </c>
      <c r="F704" s="9">
        <f t="shared" si="20"/>
        <v>-200</v>
      </c>
      <c r="H704" s="8" t="s">
        <v>135</v>
      </c>
      <c r="I704" s="9">
        <v>-1</v>
      </c>
      <c r="J704" s="7" t="s">
        <v>11</v>
      </c>
      <c r="K704" s="9">
        <v>200</v>
      </c>
      <c r="L704" s="9">
        <f t="shared" si="21"/>
        <v>-200</v>
      </c>
    </row>
    <row r="705" spans="2:12" x14ac:dyDescent="0.3">
      <c r="B705" s="8" t="s">
        <v>184</v>
      </c>
      <c r="C705" s="9">
        <v>-1</v>
      </c>
      <c r="D705" s="7" t="s">
        <v>11</v>
      </c>
      <c r="E705" s="9">
        <v>500</v>
      </c>
      <c r="F705" s="9">
        <f t="shared" si="20"/>
        <v>-500</v>
      </c>
      <c r="H705" s="8" t="s">
        <v>184</v>
      </c>
      <c r="I705" s="9">
        <v>-1</v>
      </c>
      <c r="J705" s="7" t="s">
        <v>11</v>
      </c>
      <c r="K705" s="9">
        <v>500</v>
      </c>
      <c r="L705" s="9">
        <f t="shared" si="21"/>
        <v>-500</v>
      </c>
    </row>
    <row r="706" spans="2:12" x14ac:dyDescent="0.3">
      <c r="B706" s="8" t="s">
        <v>162</v>
      </c>
      <c r="C706" s="9">
        <v>-2</v>
      </c>
      <c r="D706" s="7" t="s">
        <v>11</v>
      </c>
      <c r="E706" s="9">
        <v>140</v>
      </c>
      <c r="F706" s="9">
        <f t="shared" si="20"/>
        <v>-280</v>
      </c>
      <c r="H706" s="8" t="s">
        <v>162</v>
      </c>
      <c r="I706" s="9">
        <v>-2</v>
      </c>
      <c r="J706" s="7" t="s">
        <v>11</v>
      </c>
      <c r="K706" s="9">
        <v>140</v>
      </c>
      <c r="L706" s="9">
        <f t="shared" si="21"/>
        <v>-280</v>
      </c>
    </row>
    <row r="707" spans="2:12" x14ac:dyDescent="0.3">
      <c r="B707" s="8" t="s">
        <v>213</v>
      </c>
      <c r="C707" s="9">
        <v>-1</v>
      </c>
      <c r="D707" s="7" t="s">
        <v>11</v>
      </c>
      <c r="E707" s="9">
        <v>1619</v>
      </c>
      <c r="F707" s="9">
        <f t="shared" si="20"/>
        <v>-1619</v>
      </c>
      <c r="H707" s="8" t="s">
        <v>213</v>
      </c>
      <c r="I707" s="9">
        <v>-1</v>
      </c>
      <c r="J707" s="7" t="s">
        <v>11</v>
      </c>
      <c r="K707" s="9">
        <v>1619</v>
      </c>
      <c r="L707" s="9">
        <f t="shared" si="21"/>
        <v>-1619</v>
      </c>
    </row>
    <row r="708" spans="2:12" x14ac:dyDescent="0.3">
      <c r="B708" s="8" t="s">
        <v>38</v>
      </c>
      <c r="C708" s="9"/>
      <c r="D708" s="7" t="s">
        <v>11</v>
      </c>
      <c r="E708" s="9"/>
      <c r="F708" s="9">
        <v>-750</v>
      </c>
      <c r="H708" s="8" t="s">
        <v>38</v>
      </c>
      <c r="I708" s="9"/>
      <c r="J708" s="7" t="s">
        <v>11</v>
      </c>
      <c r="K708" s="9"/>
      <c r="L708" s="9">
        <v>-750</v>
      </c>
    </row>
    <row r="709" spans="2:12" x14ac:dyDescent="0.3">
      <c r="B709" s="5" t="s">
        <v>39</v>
      </c>
      <c r="C709" s="6"/>
      <c r="D709" s="7" t="s">
        <v>11</v>
      </c>
      <c r="E709" s="6"/>
      <c r="F709" s="6">
        <f>SUM(F702:F708)</f>
        <v>-4774</v>
      </c>
      <c r="H709" s="5" t="s">
        <v>39</v>
      </c>
      <c r="I709" s="6"/>
      <c r="J709" s="7" t="s">
        <v>11</v>
      </c>
      <c r="K709" s="6"/>
      <c r="L709" s="6">
        <f>SUM(L702:L708)</f>
        <v>-4174</v>
      </c>
    </row>
    <row r="710" spans="2:12" x14ac:dyDescent="0.3">
      <c r="B710" s="8" t="s">
        <v>40</v>
      </c>
      <c r="C710" s="9"/>
      <c r="D710" s="7" t="s">
        <v>11</v>
      </c>
      <c r="E710" s="9"/>
      <c r="F710" s="9">
        <f>SUM(F699,F709)</f>
        <v>2753.2000000000007</v>
      </c>
      <c r="H710" s="8" t="s">
        <v>40</v>
      </c>
      <c r="I710" s="9"/>
      <c r="J710" s="7" t="s">
        <v>11</v>
      </c>
      <c r="K710" s="9"/>
      <c r="L710" s="9">
        <f>SUM(L699,L709)</f>
        <v>1748.2000000000007</v>
      </c>
    </row>
    <row r="711" spans="2:12" x14ac:dyDescent="0.3">
      <c r="B711" s="1"/>
      <c r="C711" s="1"/>
      <c r="D711" s="1"/>
      <c r="E711" s="1"/>
      <c r="F711" s="1"/>
      <c r="H711" s="1"/>
      <c r="I711" s="1"/>
      <c r="J711" s="1"/>
      <c r="K711" s="1"/>
      <c r="L711" s="1"/>
    </row>
    <row r="712" spans="2:12" x14ac:dyDescent="0.3">
      <c r="B712" s="2" t="s">
        <v>260</v>
      </c>
      <c r="C712" s="1"/>
      <c r="D712" s="1"/>
      <c r="E712" s="1"/>
      <c r="F712" s="1"/>
      <c r="H712" s="2" t="s">
        <v>260</v>
      </c>
      <c r="I712" s="1"/>
      <c r="J712" s="1"/>
      <c r="K712" s="1"/>
      <c r="L712" s="1"/>
    </row>
    <row r="713" spans="2:12" x14ac:dyDescent="0.3">
      <c r="B713" s="2" t="s">
        <v>261</v>
      </c>
      <c r="C713" s="1"/>
      <c r="D713" s="1"/>
      <c r="E713" s="1"/>
      <c r="F713" s="1"/>
      <c r="H713" s="1"/>
      <c r="I713" s="1"/>
      <c r="J713" s="1"/>
      <c r="K713" s="1"/>
      <c r="L713" s="1"/>
    </row>
    <row r="714" spans="2:12" x14ac:dyDescent="0.3">
      <c r="B714" s="1"/>
      <c r="C714" s="1"/>
      <c r="D714" s="1"/>
      <c r="E714" s="1"/>
      <c r="F714" s="1"/>
      <c r="H714" s="2" t="s">
        <v>41</v>
      </c>
      <c r="I714" s="1"/>
      <c r="J714" s="1"/>
      <c r="K714" s="1"/>
      <c r="L714" s="1"/>
    </row>
    <row r="715" spans="2:12" x14ac:dyDescent="0.3">
      <c r="B715" s="2" t="s">
        <v>41</v>
      </c>
      <c r="C715" s="1"/>
      <c r="D715" s="1"/>
      <c r="E715" s="1"/>
      <c r="F715" s="1"/>
      <c r="H715" s="2"/>
      <c r="I715" s="1"/>
      <c r="J715" s="1"/>
      <c r="K715" s="1"/>
      <c r="L715" s="1"/>
    </row>
    <row r="716" spans="2:12" x14ac:dyDescent="0.3">
      <c r="B716" s="1"/>
      <c r="C716" s="1"/>
      <c r="D716" s="1"/>
      <c r="E716" s="1"/>
      <c r="F716" s="1"/>
      <c r="H716" s="1"/>
      <c r="I716" s="1"/>
      <c r="J716" s="1"/>
      <c r="K716" s="1"/>
      <c r="L716" s="1"/>
    </row>
    <row r="717" spans="2:12" x14ac:dyDescent="0.3">
      <c r="B717" s="1" t="s">
        <v>65</v>
      </c>
      <c r="C717" s="1"/>
      <c r="D717" s="1"/>
      <c r="E717" s="1"/>
      <c r="F717" s="1"/>
      <c r="H717" s="1" t="s">
        <v>65</v>
      </c>
      <c r="I717" s="1"/>
      <c r="J717" s="1"/>
      <c r="K717" s="1"/>
      <c r="L717" s="1"/>
    </row>
    <row r="718" spans="2:12" x14ac:dyDescent="0.3">
      <c r="B718" s="2" t="s">
        <v>1</v>
      </c>
      <c r="C718" s="2" t="s">
        <v>193</v>
      </c>
      <c r="D718" s="1"/>
      <c r="E718" s="1"/>
      <c r="F718" s="1"/>
      <c r="H718" s="2" t="s">
        <v>1</v>
      </c>
      <c r="I718" s="2" t="s">
        <v>193</v>
      </c>
      <c r="J718" s="1"/>
      <c r="K718" s="1"/>
      <c r="L718" s="1"/>
    </row>
    <row r="719" spans="2:12" x14ac:dyDescent="0.3">
      <c r="B719" s="2" t="s">
        <v>3</v>
      </c>
      <c r="C719" s="2" t="s">
        <v>133</v>
      </c>
      <c r="D719" s="1"/>
      <c r="E719" s="1"/>
      <c r="F719" s="1"/>
      <c r="H719" s="2" t="s">
        <v>3</v>
      </c>
      <c r="I719" s="2" t="s">
        <v>133</v>
      </c>
      <c r="J719" s="1"/>
      <c r="K719" s="1"/>
      <c r="L719" s="1"/>
    </row>
    <row r="720" spans="2:12" x14ac:dyDescent="0.3">
      <c r="B720" s="2" t="s">
        <v>4</v>
      </c>
      <c r="C720" s="2" t="s">
        <v>157</v>
      </c>
      <c r="D720" s="1"/>
      <c r="E720" s="1"/>
      <c r="F720" s="1"/>
      <c r="H720" s="2" t="s">
        <v>4</v>
      </c>
      <c r="I720" s="2" t="s">
        <v>157</v>
      </c>
      <c r="J720" s="1"/>
      <c r="K720" s="1"/>
      <c r="L720" s="1"/>
    </row>
    <row r="721" spans="2:12" x14ac:dyDescent="0.3">
      <c r="B721" s="2" t="s">
        <v>6</v>
      </c>
      <c r="C721" s="2" t="s">
        <v>361</v>
      </c>
      <c r="D721" s="1"/>
      <c r="E721" s="1"/>
      <c r="F721" s="1"/>
      <c r="H721" s="2" t="s">
        <v>6</v>
      </c>
      <c r="I721" s="2" t="s">
        <v>361</v>
      </c>
      <c r="J721" s="1"/>
      <c r="K721" s="1"/>
      <c r="L721" s="1"/>
    </row>
    <row r="722" spans="2:12" x14ac:dyDescent="0.3">
      <c r="B722" s="2" t="s">
        <v>7</v>
      </c>
      <c r="C722" s="2" t="s">
        <v>8</v>
      </c>
      <c r="D722" s="1"/>
      <c r="E722" s="1"/>
      <c r="F722" s="1"/>
      <c r="H722" s="2" t="s">
        <v>7</v>
      </c>
      <c r="I722" s="2" t="s">
        <v>137</v>
      </c>
      <c r="J722" s="1"/>
      <c r="K722" s="1"/>
      <c r="L722" s="1"/>
    </row>
    <row r="723" spans="2:12" x14ac:dyDescent="0.3">
      <c r="B723" s="1"/>
      <c r="C723" s="1"/>
      <c r="D723" s="1"/>
      <c r="E723" s="1"/>
      <c r="F723" s="1"/>
      <c r="H723" s="1"/>
      <c r="I723" s="1"/>
      <c r="J723" s="1"/>
      <c r="K723" s="1"/>
      <c r="L723" s="1"/>
    </row>
    <row r="724" spans="2:12" x14ac:dyDescent="0.3">
      <c r="B724" s="3" t="s">
        <v>9</v>
      </c>
      <c r="C724" s="4" t="s">
        <v>10</v>
      </c>
      <c r="D724" s="4" t="s">
        <v>11</v>
      </c>
      <c r="E724" s="4" t="s">
        <v>12</v>
      </c>
      <c r="F724" s="4" t="s">
        <v>13</v>
      </c>
      <c r="H724" s="3" t="s">
        <v>9</v>
      </c>
      <c r="I724" s="4" t="s">
        <v>10</v>
      </c>
      <c r="J724" s="4" t="s">
        <v>11</v>
      </c>
      <c r="K724" s="4" t="s">
        <v>12</v>
      </c>
      <c r="L724" s="4" t="s">
        <v>13</v>
      </c>
    </row>
    <row r="725" spans="2:12" x14ac:dyDescent="0.3">
      <c r="B725" s="5" t="s">
        <v>14</v>
      </c>
      <c r="C725" s="6"/>
      <c r="D725" s="7" t="s">
        <v>11</v>
      </c>
      <c r="E725" s="6"/>
      <c r="F725" s="6"/>
      <c r="H725" s="5" t="s">
        <v>14</v>
      </c>
      <c r="I725" s="6"/>
      <c r="J725" s="7" t="s">
        <v>11</v>
      </c>
      <c r="K725" s="6"/>
      <c r="L725" s="6"/>
    </row>
    <row r="726" spans="2:12" x14ac:dyDescent="0.3">
      <c r="B726" s="8" t="s">
        <v>188</v>
      </c>
      <c r="C726" s="9">
        <v>11761</v>
      </c>
      <c r="D726" s="7" t="s">
        <v>186</v>
      </c>
      <c r="E726" s="10"/>
      <c r="F726" s="9"/>
      <c r="H726" s="8" t="s">
        <v>188</v>
      </c>
      <c r="I726" s="9">
        <v>11761</v>
      </c>
      <c r="J726" s="7" t="s">
        <v>186</v>
      </c>
      <c r="K726" s="10"/>
      <c r="L726" s="9"/>
    </row>
    <row r="727" spans="2:12" x14ac:dyDescent="0.3">
      <c r="B727" s="8" t="s">
        <v>187</v>
      </c>
      <c r="C727" s="9">
        <v>11173</v>
      </c>
      <c r="D727" s="7" t="s">
        <v>186</v>
      </c>
      <c r="E727" s="10">
        <f>Intro_input!$I$56</f>
        <v>1.05</v>
      </c>
      <c r="F727" s="9">
        <f>C727*E727</f>
        <v>11731.65</v>
      </c>
      <c r="H727" s="8" t="s">
        <v>187</v>
      </c>
      <c r="I727" s="9">
        <v>11173</v>
      </c>
      <c r="J727" s="7" t="s">
        <v>186</v>
      </c>
      <c r="K727" s="10">
        <f>Intro_input!$I$56</f>
        <v>1.05</v>
      </c>
      <c r="L727" s="9">
        <f>I727*K727</f>
        <v>11731.65</v>
      </c>
    </row>
    <row r="728" spans="2:12" x14ac:dyDescent="0.3">
      <c r="B728" s="5" t="s">
        <v>20</v>
      </c>
      <c r="C728" s="6"/>
      <c r="D728" s="7" t="s">
        <v>11</v>
      </c>
      <c r="E728" s="6"/>
      <c r="F728" s="6">
        <f>SUM(F726:F727)</f>
        <v>11731.65</v>
      </c>
      <c r="H728" s="5" t="s">
        <v>20</v>
      </c>
      <c r="I728" s="6"/>
      <c r="J728" s="7" t="s">
        <v>11</v>
      </c>
      <c r="K728" s="6"/>
      <c r="L728" s="6">
        <f>SUM(L726:L727)</f>
        <v>11731.65</v>
      </c>
    </row>
    <row r="729" spans="2:12" x14ac:dyDescent="0.3">
      <c r="B729" s="8" t="s">
        <v>11</v>
      </c>
      <c r="C729" s="9"/>
      <c r="D729" s="7" t="s">
        <v>11</v>
      </c>
      <c r="E729" s="9"/>
      <c r="F729" s="9"/>
      <c r="H729" s="8" t="s">
        <v>11</v>
      </c>
      <c r="I729" s="9"/>
      <c r="J729" s="7" t="s">
        <v>11</v>
      </c>
      <c r="K729" s="9"/>
      <c r="L729" s="9"/>
    </row>
    <row r="730" spans="2:12" x14ac:dyDescent="0.3">
      <c r="B730" s="5" t="s">
        <v>21</v>
      </c>
      <c r="C730" s="6"/>
      <c r="D730" s="7" t="s">
        <v>11</v>
      </c>
      <c r="E730" s="6"/>
      <c r="F730" s="6"/>
      <c r="H730" s="5" t="s">
        <v>21</v>
      </c>
      <c r="I730" s="6"/>
      <c r="J730" s="7" t="s">
        <v>11</v>
      </c>
      <c r="K730" s="6"/>
      <c r="L730" s="6"/>
    </row>
    <row r="731" spans="2:12" x14ac:dyDescent="0.3">
      <c r="B731" s="8" t="s">
        <v>22</v>
      </c>
      <c r="C731" s="9">
        <v>-2</v>
      </c>
      <c r="D731" s="7" t="s">
        <v>71</v>
      </c>
      <c r="E731" s="10">
        <v>915</v>
      </c>
      <c r="F731" s="9">
        <f>C731*E731</f>
        <v>-1830</v>
      </c>
      <c r="H731" s="8" t="s">
        <v>22</v>
      </c>
      <c r="I731" s="9">
        <v>-2</v>
      </c>
      <c r="J731" s="7" t="s">
        <v>71</v>
      </c>
      <c r="K731" s="10">
        <v>915</v>
      </c>
      <c r="L731" s="9">
        <f>I731*K731</f>
        <v>-1830</v>
      </c>
    </row>
    <row r="732" spans="2:12" x14ac:dyDescent="0.3">
      <c r="B732" s="8" t="s">
        <v>174</v>
      </c>
      <c r="C732" s="9"/>
      <c r="D732" s="7" t="s">
        <v>16</v>
      </c>
      <c r="E732" s="10">
        <f>Intro_input!$I$17</f>
        <v>10</v>
      </c>
      <c r="F732" s="9">
        <f>C732*E732</f>
        <v>0</v>
      </c>
      <c r="H732" s="8" t="s">
        <v>174</v>
      </c>
      <c r="I732" s="9">
        <v>-96</v>
      </c>
      <c r="J732" s="7" t="s">
        <v>16</v>
      </c>
      <c r="K732" s="10">
        <f>Intro_input!$I$17</f>
        <v>10</v>
      </c>
      <c r="L732" s="9">
        <f>I732*K732</f>
        <v>-960</v>
      </c>
    </row>
    <row r="733" spans="2:12" x14ac:dyDescent="0.3">
      <c r="B733" s="8" t="s">
        <v>168</v>
      </c>
      <c r="C733" s="9">
        <v>-15</v>
      </c>
      <c r="D733" s="7" t="s">
        <v>16</v>
      </c>
      <c r="E733" s="10">
        <f>Intro_input!$I$18</f>
        <v>16</v>
      </c>
      <c r="F733" s="9">
        <f>C733*E733</f>
        <v>-240</v>
      </c>
      <c r="H733" s="8" t="s">
        <v>168</v>
      </c>
      <c r="I733" s="9">
        <v>-27</v>
      </c>
      <c r="J733" s="7" t="s">
        <v>16</v>
      </c>
      <c r="K733" s="10">
        <f>Intro_input!$I$18</f>
        <v>16</v>
      </c>
      <c r="L733" s="9">
        <f>I733*K733</f>
        <v>-432</v>
      </c>
    </row>
    <row r="734" spans="2:12" x14ac:dyDescent="0.3">
      <c r="B734" s="8" t="s">
        <v>23</v>
      </c>
      <c r="C734" s="9">
        <v>-35</v>
      </c>
      <c r="D734" s="7" t="s">
        <v>24</v>
      </c>
      <c r="E734" s="10"/>
      <c r="F734" s="9"/>
      <c r="H734" s="8" t="s">
        <v>167</v>
      </c>
      <c r="I734" s="9">
        <v>-25</v>
      </c>
      <c r="J734" s="7" t="s">
        <v>16</v>
      </c>
      <c r="K734" s="10">
        <f>Intro_input!$I$19</f>
        <v>9</v>
      </c>
      <c r="L734" s="9">
        <f>I734*K734</f>
        <v>-225</v>
      </c>
    </row>
    <row r="735" spans="2:12" x14ac:dyDescent="0.3">
      <c r="B735" s="8" t="s">
        <v>166</v>
      </c>
      <c r="C735" s="9"/>
      <c r="D735" s="7" t="s">
        <v>71</v>
      </c>
      <c r="E735" s="9"/>
      <c r="F735" s="9">
        <v>-633</v>
      </c>
      <c r="H735" s="8" t="s">
        <v>166</v>
      </c>
      <c r="I735" s="9"/>
      <c r="J735" s="7" t="s">
        <v>71</v>
      </c>
      <c r="K735" s="9"/>
      <c r="L735" s="9">
        <v>-633</v>
      </c>
    </row>
    <row r="736" spans="2:12" x14ac:dyDescent="0.3">
      <c r="B736" s="8" t="s">
        <v>165</v>
      </c>
      <c r="C736" s="9"/>
      <c r="D736" s="7" t="s">
        <v>71</v>
      </c>
      <c r="E736" s="9"/>
      <c r="F736" s="9">
        <v>-45</v>
      </c>
      <c r="H736" s="8" t="s">
        <v>165</v>
      </c>
      <c r="I736" s="9"/>
      <c r="J736" s="7" t="s">
        <v>71</v>
      </c>
      <c r="K736" s="9"/>
      <c r="L736" s="9">
        <v>-45</v>
      </c>
    </row>
    <row r="737" spans="2:12" x14ac:dyDescent="0.3">
      <c r="B737" s="8" t="s">
        <v>185</v>
      </c>
      <c r="C737" s="9">
        <v>-43</v>
      </c>
      <c r="D737" s="7" t="s">
        <v>71</v>
      </c>
      <c r="E737" s="10">
        <v>2.6</v>
      </c>
      <c r="F737" s="9">
        <f>C737*E737</f>
        <v>-111.8</v>
      </c>
      <c r="H737" s="8" t="s">
        <v>185</v>
      </c>
      <c r="I737" s="9">
        <v>-43</v>
      </c>
      <c r="J737" s="7" t="s">
        <v>71</v>
      </c>
      <c r="K737" s="10">
        <v>2.6</v>
      </c>
      <c r="L737" s="9">
        <f>I737*K737</f>
        <v>-111.8</v>
      </c>
    </row>
    <row r="738" spans="2:12" x14ac:dyDescent="0.3">
      <c r="B738" s="5" t="s">
        <v>25</v>
      </c>
      <c r="C738" s="6"/>
      <c r="D738" s="7" t="s">
        <v>11</v>
      </c>
      <c r="E738" s="6"/>
      <c r="F738" s="6">
        <f>SUM(F730:F737)</f>
        <v>-2859.8</v>
      </c>
      <c r="H738" s="5" t="s">
        <v>25</v>
      </c>
      <c r="I738" s="6"/>
      <c r="J738" s="7" t="s">
        <v>11</v>
      </c>
      <c r="K738" s="6"/>
      <c r="L738" s="6">
        <f>SUM(L730:L737)</f>
        <v>-4236.8</v>
      </c>
    </row>
    <row r="739" spans="2:12" x14ac:dyDescent="0.3">
      <c r="B739" s="5" t="s">
        <v>26</v>
      </c>
      <c r="C739" s="6"/>
      <c r="D739" s="7" t="s">
        <v>11</v>
      </c>
      <c r="E739" s="6"/>
      <c r="F739" s="6">
        <f>SUM(F728,F738)</f>
        <v>8871.8499999999985</v>
      </c>
      <c r="H739" s="5" t="s">
        <v>26</v>
      </c>
      <c r="I739" s="6"/>
      <c r="J739" s="7" t="s">
        <v>11</v>
      </c>
      <c r="K739" s="6"/>
      <c r="L739" s="6">
        <f>SUM(L728,L738)</f>
        <v>7494.8499999999995</v>
      </c>
    </row>
    <row r="740" spans="2:12" x14ac:dyDescent="0.3">
      <c r="B740" s="8" t="s">
        <v>11</v>
      </c>
      <c r="C740" s="9"/>
      <c r="D740" s="7" t="s">
        <v>11</v>
      </c>
      <c r="E740" s="9"/>
      <c r="F740" s="9"/>
      <c r="H740" s="8" t="s">
        <v>11</v>
      </c>
      <c r="I740" s="9"/>
      <c r="J740" s="7" t="s">
        <v>11</v>
      </c>
      <c r="K740" s="9"/>
      <c r="L740" s="9"/>
    </row>
    <row r="741" spans="2:12" x14ac:dyDescent="0.3">
      <c r="B741" s="5" t="s">
        <v>27</v>
      </c>
      <c r="C741" s="6"/>
      <c r="D741" s="7" t="s">
        <v>11</v>
      </c>
      <c r="E741" s="6"/>
      <c r="F741" s="6"/>
      <c r="H741" s="5" t="s">
        <v>27</v>
      </c>
      <c r="I741" s="6"/>
      <c r="J741" s="7" t="s">
        <v>11</v>
      </c>
      <c r="K741" s="6"/>
      <c r="L741" s="6"/>
    </row>
    <row r="742" spans="2:12" x14ac:dyDescent="0.3">
      <c r="B742" s="8" t="s">
        <v>28</v>
      </c>
      <c r="C742" s="9">
        <v>-1</v>
      </c>
      <c r="D742" s="7" t="s">
        <v>11</v>
      </c>
      <c r="E742" s="9">
        <v>725</v>
      </c>
      <c r="F742" s="9">
        <f t="shared" ref="F742:F749" si="22">C742*E742</f>
        <v>-725</v>
      </c>
      <c r="H742" s="8" t="s">
        <v>28</v>
      </c>
      <c r="I742" s="9">
        <v>-1</v>
      </c>
      <c r="J742" s="7" t="s">
        <v>11</v>
      </c>
      <c r="K742" s="9">
        <v>725</v>
      </c>
      <c r="L742" s="9">
        <f t="shared" ref="L742:L749" si="23">I742*K742</f>
        <v>-725</v>
      </c>
    </row>
    <row r="743" spans="2:12" x14ac:dyDescent="0.3">
      <c r="B743" s="8" t="s">
        <v>30</v>
      </c>
      <c r="C743" s="9">
        <v>-35</v>
      </c>
      <c r="D743" s="7" t="s">
        <v>11</v>
      </c>
      <c r="E743" s="9">
        <v>20</v>
      </c>
      <c r="F743" s="9">
        <f t="shared" si="22"/>
        <v>-700</v>
      </c>
      <c r="H743" s="8" t="s">
        <v>163</v>
      </c>
      <c r="I743" s="9">
        <v>-1</v>
      </c>
      <c r="J743" s="7" t="s">
        <v>11</v>
      </c>
      <c r="K743" s="9">
        <v>100</v>
      </c>
      <c r="L743" s="9">
        <f t="shared" si="23"/>
        <v>-100</v>
      </c>
    </row>
    <row r="744" spans="2:12" x14ac:dyDescent="0.3">
      <c r="B744" s="8" t="s">
        <v>135</v>
      </c>
      <c r="C744" s="9">
        <v>-1</v>
      </c>
      <c r="D744" s="7" t="s">
        <v>11</v>
      </c>
      <c r="E744" s="9">
        <v>200</v>
      </c>
      <c r="F744" s="9">
        <f t="shared" si="22"/>
        <v>-200</v>
      </c>
      <c r="H744" s="8" t="s">
        <v>135</v>
      </c>
      <c r="I744" s="9">
        <v>-1</v>
      </c>
      <c r="J744" s="7" t="s">
        <v>11</v>
      </c>
      <c r="K744" s="9">
        <v>200</v>
      </c>
      <c r="L744" s="9">
        <f t="shared" si="23"/>
        <v>-200</v>
      </c>
    </row>
    <row r="745" spans="2:12" x14ac:dyDescent="0.3">
      <c r="B745" s="8" t="s">
        <v>184</v>
      </c>
      <c r="C745" s="9">
        <v>-1</v>
      </c>
      <c r="D745" s="7" t="s">
        <v>11</v>
      </c>
      <c r="E745" s="9">
        <v>500</v>
      </c>
      <c r="F745" s="9">
        <f t="shared" si="22"/>
        <v>-500</v>
      </c>
      <c r="H745" s="8" t="s">
        <v>184</v>
      </c>
      <c r="I745" s="9">
        <v>-1</v>
      </c>
      <c r="J745" s="7" t="s">
        <v>11</v>
      </c>
      <c r="K745" s="9">
        <v>500</v>
      </c>
      <c r="L745" s="9">
        <f t="shared" si="23"/>
        <v>-500</v>
      </c>
    </row>
    <row r="746" spans="2:12" x14ac:dyDescent="0.3">
      <c r="B746" s="8" t="s">
        <v>162</v>
      </c>
      <c r="C746" s="9">
        <v>-2</v>
      </c>
      <c r="D746" s="7" t="s">
        <v>11</v>
      </c>
      <c r="E746" s="9">
        <v>140</v>
      </c>
      <c r="F746" s="9">
        <f t="shared" si="22"/>
        <v>-280</v>
      </c>
      <c r="H746" s="8" t="s">
        <v>162</v>
      </c>
      <c r="I746" s="9">
        <v>-2</v>
      </c>
      <c r="J746" s="7" t="s">
        <v>11</v>
      </c>
      <c r="K746" s="9">
        <v>140</v>
      </c>
      <c r="L746" s="9">
        <f t="shared" si="23"/>
        <v>-280</v>
      </c>
    </row>
    <row r="747" spans="2:12" x14ac:dyDescent="0.3">
      <c r="B747" s="8" t="s">
        <v>183</v>
      </c>
      <c r="C747" s="9">
        <v>-1</v>
      </c>
      <c r="D747" s="7" t="s">
        <v>11</v>
      </c>
      <c r="E747" s="9">
        <v>1247</v>
      </c>
      <c r="F747" s="9">
        <f t="shared" si="22"/>
        <v>-1247</v>
      </c>
      <c r="H747" s="8" t="s">
        <v>183</v>
      </c>
      <c r="I747" s="9">
        <v>-1</v>
      </c>
      <c r="J747" s="7" t="s">
        <v>11</v>
      </c>
      <c r="K747" s="9">
        <v>1247</v>
      </c>
      <c r="L747" s="9">
        <f t="shared" si="23"/>
        <v>-1247</v>
      </c>
    </row>
    <row r="748" spans="2:12" x14ac:dyDescent="0.3">
      <c r="B748" s="8" t="s">
        <v>182</v>
      </c>
      <c r="C748" s="9">
        <v>-1</v>
      </c>
      <c r="D748" s="7" t="s">
        <v>11</v>
      </c>
      <c r="E748" s="9">
        <v>730</v>
      </c>
      <c r="F748" s="9">
        <f t="shared" si="22"/>
        <v>-730</v>
      </c>
      <c r="H748" s="8" t="s">
        <v>182</v>
      </c>
      <c r="I748" s="9">
        <v>-1</v>
      </c>
      <c r="J748" s="7" t="s">
        <v>11</v>
      </c>
      <c r="K748" s="9">
        <v>730</v>
      </c>
      <c r="L748" s="9">
        <f t="shared" si="23"/>
        <v>-730</v>
      </c>
    </row>
    <row r="749" spans="2:12" x14ac:dyDescent="0.3">
      <c r="B749" s="8" t="s">
        <v>181</v>
      </c>
      <c r="C749" s="9">
        <v>-1</v>
      </c>
      <c r="D749" s="7" t="s">
        <v>11</v>
      </c>
      <c r="E749" s="9">
        <v>1694</v>
      </c>
      <c r="F749" s="9">
        <f t="shared" si="22"/>
        <v>-1694</v>
      </c>
      <c r="H749" s="8" t="s">
        <v>181</v>
      </c>
      <c r="I749" s="9">
        <v>-1</v>
      </c>
      <c r="J749" s="7" t="s">
        <v>11</v>
      </c>
      <c r="K749" s="9">
        <v>1694</v>
      </c>
      <c r="L749" s="9">
        <f t="shared" si="23"/>
        <v>-1694</v>
      </c>
    </row>
    <row r="750" spans="2:12" x14ac:dyDescent="0.3">
      <c r="B750" s="8" t="s">
        <v>38</v>
      </c>
      <c r="C750" s="9"/>
      <c r="D750" s="7" t="s">
        <v>11</v>
      </c>
      <c r="E750" s="9"/>
      <c r="F750" s="9">
        <v>-750</v>
      </c>
      <c r="H750" s="8" t="s">
        <v>38</v>
      </c>
      <c r="I750" s="9"/>
      <c r="J750" s="7" t="s">
        <v>11</v>
      </c>
      <c r="K750" s="9"/>
      <c r="L750" s="9">
        <v>-750</v>
      </c>
    </row>
    <row r="751" spans="2:12" x14ac:dyDescent="0.3">
      <c r="B751" s="5" t="s">
        <v>39</v>
      </c>
      <c r="C751" s="6"/>
      <c r="D751" s="7" t="s">
        <v>11</v>
      </c>
      <c r="E751" s="6"/>
      <c r="F751" s="6">
        <f>SUM(F742:F750)</f>
        <v>-6826</v>
      </c>
      <c r="H751" s="5" t="s">
        <v>39</v>
      </c>
      <c r="I751" s="6"/>
      <c r="J751" s="7" t="s">
        <v>11</v>
      </c>
      <c r="K751" s="6"/>
      <c r="L751" s="6">
        <f>SUM(L742:L750)</f>
        <v>-6226</v>
      </c>
    </row>
    <row r="752" spans="2:12" x14ac:dyDescent="0.3">
      <c r="B752" s="8" t="s">
        <v>40</v>
      </c>
      <c r="C752" s="9"/>
      <c r="D752" s="7" t="s">
        <v>11</v>
      </c>
      <c r="E752" s="9"/>
      <c r="F752" s="9">
        <f>SUM(F739,F751)</f>
        <v>2045.8499999999985</v>
      </c>
      <c r="H752" s="8" t="s">
        <v>40</v>
      </c>
      <c r="I752" s="9"/>
      <c r="J752" s="7" t="s">
        <v>11</v>
      </c>
      <c r="K752" s="9"/>
      <c r="L752" s="9">
        <f>SUM(L739,L751)</f>
        <v>1268.8499999999995</v>
      </c>
    </row>
    <row r="753" spans="2:12" x14ac:dyDescent="0.3">
      <c r="B753" s="1"/>
      <c r="C753" s="1"/>
      <c r="D753" s="1"/>
      <c r="E753" s="1"/>
      <c r="F753" s="1"/>
      <c r="H753" s="1"/>
      <c r="I753" s="1"/>
      <c r="J753" s="1"/>
      <c r="K753" s="1"/>
      <c r="L753" s="1"/>
    </row>
    <row r="754" spans="2:12" x14ac:dyDescent="0.3">
      <c r="B754" s="2" t="s">
        <v>180</v>
      </c>
      <c r="C754" s="1"/>
      <c r="D754" s="1"/>
      <c r="E754" s="1"/>
      <c r="F754" s="1"/>
      <c r="H754" s="2" t="s">
        <v>180</v>
      </c>
      <c r="I754" s="1"/>
      <c r="J754" s="1"/>
      <c r="K754" s="1"/>
      <c r="L754" s="1"/>
    </row>
    <row r="755" spans="2:12" x14ac:dyDescent="0.3">
      <c r="B755" s="2" t="s">
        <v>179</v>
      </c>
      <c r="C755" s="1"/>
      <c r="D755" s="1"/>
      <c r="E755" s="1"/>
      <c r="F755" s="1"/>
      <c r="H755" s="2" t="s">
        <v>179</v>
      </c>
      <c r="I755" s="1"/>
      <c r="J755" s="1"/>
      <c r="K755" s="1"/>
      <c r="L755" s="1"/>
    </row>
    <row r="756" spans="2:12" x14ac:dyDescent="0.3">
      <c r="B756" s="2" t="s">
        <v>178</v>
      </c>
      <c r="C756" s="1"/>
      <c r="D756" s="1"/>
      <c r="E756" s="1"/>
      <c r="F756" s="1"/>
      <c r="H756" s="2" t="s">
        <v>178</v>
      </c>
      <c r="I756" s="1"/>
      <c r="J756" s="1"/>
      <c r="K756" s="1"/>
      <c r="L756" s="1"/>
    </row>
    <row r="757" spans="2:12" x14ac:dyDescent="0.3">
      <c r="B757" s="2" t="s">
        <v>177</v>
      </c>
      <c r="C757" s="1"/>
      <c r="D757" s="1"/>
      <c r="E757" s="1"/>
      <c r="F757" s="1"/>
      <c r="H757" s="2" t="s">
        <v>177</v>
      </c>
      <c r="I757" s="1"/>
      <c r="J757" s="1"/>
      <c r="K757" s="1"/>
      <c r="L757" s="1"/>
    </row>
    <row r="758" spans="2:12" x14ac:dyDescent="0.3">
      <c r="B758" s="1"/>
      <c r="C758" s="1"/>
      <c r="D758" s="1"/>
      <c r="E758" s="1"/>
      <c r="F758" s="1"/>
      <c r="H758" s="1"/>
      <c r="I758" s="1"/>
      <c r="J758" s="1"/>
      <c r="K758" s="1"/>
      <c r="L758" s="1"/>
    </row>
    <row r="759" spans="2:12" x14ac:dyDescent="0.3">
      <c r="B759" s="2" t="s">
        <v>41</v>
      </c>
      <c r="C759" s="1"/>
      <c r="D759" s="1"/>
      <c r="E759" s="1"/>
      <c r="F759" s="1"/>
      <c r="H759" s="2" t="s">
        <v>41</v>
      </c>
      <c r="I759" s="1"/>
      <c r="J759" s="1"/>
      <c r="K759" s="1"/>
      <c r="L759" s="1"/>
    </row>
    <row r="760" spans="2:12" x14ac:dyDescent="0.3">
      <c r="B760" s="1"/>
      <c r="C760" s="1"/>
      <c r="D760" s="1"/>
      <c r="E760" s="1"/>
      <c r="F760" s="1"/>
      <c r="H760" s="1"/>
      <c r="I760" s="1"/>
      <c r="J760" s="1"/>
      <c r="K760" s="1"/>
      <c r="L760" s="1"/>
    </row>
    <row r="761" spans="2:12" x14ac:dyDescent="0.3">
      <c r="B761" s="1" t="s">
        <v>210</v>
      </c>
      <c r="C761" s="1"/>
      <c r="D761" s="1"/>
      <c r="E761" s="1"/>
      <c r="F761" s="1"/>
      <c r="H761" s="1" t="s">
        <v>210</v>
      </c>
      <c r="I761" s="1"/>
      <c r="J761" s="1"/>
      <c r="K761" s="1"/>
      <c r="L761" s="1"/>
    </row>
    <row r="762" spans="2:12" x14ac:dyDescent="0.3">
      <c r="B762" s="2" t="s">
        <v>1</v>
      </c>
      <c r="C762" s="2" t="s">
        <v>193</v>
      </c>
      <c r="D762" s="1"/>
      <c r="E762" s="1"/>
      <c r="F762" s="1"/>
      <c r="H762" s="2" t="s">
        <v>1</v>
      </c>
      <c r="I762" s="2" t="s">
        <v>193</v>
      </c>
      <c r="J762" s="1"/>
      <c r="K762" s="1"/>
      <c r="L762" s="1"/>
    </row>
    <row r="763" spans="2:12" x14ac:dyDescent="0.3">
      <c r="B763" s="2" t="s">
        <v>3</v>
      </c>
      <c r="C763" s="2" t="s">
        <v>133</v>
      </c>
      <c r="D763" s="1"/>
      <c r="E763" s="1"/>
      <c r="F763" s="1"/>
      <c r="H763" s="2" t="s">
        <v>3</v>
      </c>
      <c r="I763" s="2" t="s">
        <v>133</v>
      </c>
      <c r="J763" s="1"/>
      <c r="K763" s="1"/>
      <c r="L763" s="1"/>
    </row>
    <row r="764" spans="2:12" x14ac:dyDescent="0.3">
      <c r="B764" s="2" t="s">
        <v>4</v>
      </c>
      <c r="C764" s="2" t="s">
        <v>157</v>
      </c>
      <c r="D764" s="1"/>
      <c r="E764" s="1"/>
      <c r="F764" s="1"/>
      <c r="H764" s="2" t="s">
        <v>4</v>
      </c>
      <c r="I764" s="2" t="s">
        <v>157</v>
      </c>
      <c r="J764" s="1"/>
      <c r="K764" s="1"/>
      <c r="L764" s="1"/>
    </row>
    <row r="765" spans="2:12" x14ac:dyDescent="0.3">
      <c r="B765" s="2" t="s">
        <v>6</v>
      </c>
      <c r="C765" s="2" t="s">
        <v>361</v>
      </c>
      <c r="D765" s="1"/>
      <c r="E765" s="1"/>
      <c r="F765" s="1"/>
      <c r="H765" s="2" t="s">
        <v>6</v>
      </c>
      <c r="I765" s="2" t="s">
        <v>361</v>
      </c>
      <c r="J765" s="1"/>
      <c r="K765" s="1"/>
      <c r="L765" s="1"/>
    </row>
    <row r="766" spans="2:12" x14ac:dyDescent="0.3">
      <c r="B766" s="2" t="s">
        <v>7</v>
      </c>
      <c r="C766" s="2" t="s">
        <v>8</v>
      </c>
      <c r="D766" s="1"/>
      <c r="E766" s="1"/>
      <c r="F766" s="1"/>
      <c r="H766" s="2" t="s">
        <v>7</v>
      </c>
      <c r="I766" s="2" t="s">
        <v>137</v>
      </c>
      <c r="J766" s="1"/>
      <c r="K766" s="1"/>
      <c r="L766" s="1"/>
    </row>
    <row r="767" spans="2:12" x14ac:dyDescent="0.3">
      <c r="B767" s="1"/>
      <c r="C767" s="1"/>
      <c r="D767" s="1"/>
      <c r="E767" s="1"/>
      <c r="F767" s="1"/>
      <c r="H767" s="1"/>
      <c r="I767" s="1"/>
      <c r="J767" s="1"/>
      <c r="K767" s="1"/>
      <c r="L767" s="1"/>
    </row>
    <row r="768" spans="2:12" x14ac:dyDescent="0.3">
      <c r="B768" s="3" t="s">
        <v>9</v>
      </c>
      <c r="C768" s="4" t="s">
        <v>10</v>
      </c>
      <c r="D768" s="4" t="s">
        <v>11</v>
      </c>
      <c r="E768" s="4" t="s">
        <v>12</v>
      </c>
      <c r="F768" s="4" t="s">
        <v>13</v>
      </c>
      <c r="H768" s="3" t="s">
        <v>9</v>
      </c>
      <c r="I768" s="4" t="s">
        <v>10</v>
      </c>
      <c r="J768" s="4" t="s">
        <v>11</v>
      </c>
      <c r="K768" s="4" t="s">
        <v>12</v>
      </c>
      <c r="L768" s="4" t="s">
        <v>13</v>
      </c>
    </row>
    <row r="769" spans="2:12" x14ac:dyDescent="0.3">
      <c r="B769" s="5" t="s">
        <v>14</v>
      </c>
      <c r="C769" s="6"/>
      <c r="D769" s="7" t="s">
        <v>11</v>
      </c>
      <c r="E769" s="6"/>
      <c r="F769" s="6"/>
      <c r="H769" s="5" t="s">
        <v>14</v>
      </c>
      <c r="I769" s="6"/>
      <c r="J769" s="7" t="s">
        <v>11</v>
      </c>
      <c r="K769" s="6"/>
      <c r="L769" s="6"/>
    </row>
    <row r="770" spans="2:12" x14ac:dyDescent="0.3">
      <c r="B770" s="8" t="s">
        <v>188</v>
      </c>
      <c r="C770" s="9">
        <v>8758</v>
      </c>
      <c r="D770" s="7" t="s">
        <v>198</v>
      </c>
      <c r="E770" s="10"/>
      <c r="F770" s="9"/>
      <c r="H770" s="8" t="s">
        <v>188</v>
      </c>
      <c r="I770" s="9">
        <v>8758</v>
      </c>
      <c r="J770" s="7" t="s">
        <v>198</v>
      </c>
      <c r="K770" s="10"/>
      <c r="L770" s="9"/>
    </row>
    <row r="771" spans="2:12" x14ac:dyDescent="0.3">
      <c r="B771" s="8" t="s">
        <v>187</v>
      </c>
      <c r="C771" s="9">
        <v>8320</v>
      </c>
      <c r="D771" s="7" t="s">
        <v>198</v>
      </c>
      <c r="E771" s="10">
        <f>Intro_input!$I$57</f>
        <v>1.41</v>
      </c>
      <c r="F771" s="9">
        <f>C771*E771</f>
        <v>11731.199999999999</v>
      </c>
      <c r="H771" s="8" t="s">
        <v>187</v>
      </c>
      <c r="I771" s="9">
        <v>8320</v>
      </c>
      <c r="J771" s="7" t="s">
        <v>198</v>
      </c>
      <c r="K771" s="10">
        <f>Intro_input!$I$57</f>
        <v>1.41</v>
      </c>
      <c r="L771" s="9">
        <f>I771*K771</f>
        <v>11731.199999999999</v>
      </c>
    </row>
    <row r="772" spans="2:12" x14ac:dyDescent="0.3">
      <c r="B772" s="5" t="s">
        <v>20</v>
      </c>
      <c r="C772" s="6"/>
      <c r="D772" s="7" t="s">
        <v>11</v>
      </c>
      <c r="E772" s="6"/>
      <c r="F772" s="6">
        <f>SUM(F770:F771)</f>
        <v>11731.199999999999</v>
      </c>
      <c r="H772" s="5" t="s">
        <v>20</v>
      </c>
      <c r="I772" s="6"/>
      <c r="J772" s="7" t="s">
        <v>11</v>
      </c>
      <c r="K772" s="6"/>
      <c r="L772" s="6">
        <f>SUM(L770:L771)</f>
        <v>11731.199999999999</v>
      </c>
    </row>
    <row r="773" spans="2:12" x14ac:dyDescent="0.3">
      <c r="B773" s="8" t="s">
        <v>11</v>
      </c>
      <c r="C773" s="9"/>
      <c r="D773" s="7" t="s">
        <v>11</v>
      </c>
      <c r="E773" s="9"/>
      <c r="F773" s="9"/>
      <c r="H773" s="8" t="s">
        <v>11</v>
      </c>
      <c r="I773" s="9"/>
      <c r="J773" s="7" t="s">
        <v>11</v>
      </c>
      <c r="K773" s="9"/>
      <c r="L773" s="9"/>
    </row>
    <row r="774" spans="2:12" x14ac:dyDescent="0.3">
      <c r="B774" s="5" t="s">
        <v>21</v>
      </c>
      <c r="C774" s="6"/>
      <c r="D774" s="7" t="s">
        <v>11</v>
      </c>
      <c r="E774" s="6"/>
      <c r="F774" s="6"/>
      <c r="H774" s="5" t="s">
        <v>21</v>
      </c>
      <c r="I774" s="6"/>
      <c r="J774" s="7" t="s">
        <v>11</v>
      </c>
      <c r="K774" s="6"/>
      <c r="L774" s="6"/>
    </row>
    <row r="775" spans="2:12" x14ac:dyDescent="0.3">
      <c r="B775" s="8" t="s">
        <v>22</v>
      </c>
      <c r="C775" s="9">
        <v>-2</v>
      </c>
      <c r="D775" s="7" t="s">
        <v>71</v>
      </c>
      <c r="E775" s="10">
        <v>915</v>
      </c>
      <c r="F775" s="9">
        <f>C775*E775</f>
        <v>-1830</v>
      </c>
      <c r="H775" s="8" t="s">
        <v>22</v>
      </c>
      <c r="I775" s="9">
        <v>-2</v>
      </c>
      <c r="J775" s="7" t="s">
        <v>71</v>
      </c>
      <c r="K775" s="10">
        <v>915</v>
      </c>
      <c r="L775" s="9">
        <f>I775*K775</f>
        <v>-1830</v>
      </c>
    </row>
    <row r="776" spans="2:12" x14ac:dyDescent="0.3">
      <c r="B776" s="8" t="s">
        <v>174</v>
      </c>
      <c r="C776" s="9">
        <v>0</v>
      </c>
      <c r="D776" s="7" t="s">
        <v>16</v>
      </c>
      <c r="E776" s="10">
        <f>Intro_input!$I$17</f>
        <v>10</v>
      </c>
      <c r="F776" s="9">
        <f>C776*E776</f>
        <v>0</v>
      </c>
      <c r="H776" s="8" t="s">
        <v>174</v>
      </c>
      <c r="I776" s="9">
        <v>-96</v>
      </c>
      <c r="J776" s="7" t="s">
        <v>16</v>
      </c>
      <c r="K776" s="10">
        <f>Intro_input!$I$17</f>
        <v>10</v>
      </c>
      <c r="L776" s="9">
        <f>I776*K776</f>
        <v>-960</v>
      </c>
    </row>
    <row r="777" spans="2:12" x14ac:dyDescent="0.3">
      <c r="B777" s="8" t="s">
        <v>168</v>
      </c>
      <c r="C777" s="9">
        <v>-15</v>
      </c>
      <c r="D777" s="7" t="s">
        <v>16</v>
      </c>
      <c r="E777" s="10">
        <f>Intro_input!$I$18</f>
        <v>16</v>
      </c>
      <c r="F777" s="9">
        <f>C777*E777</f>
        <v>-240</v>
      </c>
      <c r="H777" s="8" t="s">
        <v>168</v>
      </c>
      <c r="I777" s="9">
        <v>-25</v>
      </c>
      <c r="J777" s="7" t="s">
        <v>16</v>
      </c>
      <c r="K777" s="10">
        <f>Intro_input!$I$18</f>
        <v>16</v>
      </c>
      <c r="L777" s="9">
        <f>I777*K777</f>
        <v>-400</v>
      </c>
    </row>
    <row r="778" spans="2:12" x14ac:dyDescent="0.3">
      <c r="B778" s="8" t="s">
        <v>23</v>
      </c>
      <c r="C778" s="9">
        <v>-35</v>
      </c>
      <c r="D778" s="7" t="s">
        <v>24</v>
      </c>
      <c r="E778" s="10"/>
      <c r="F778" s="9"/>
      <c r="H778" s="8" t="s">
        <v>167</v>
      </c>
      <c r="I778" s="9">
        <v>-22</v>
      </c>
      <c r="J778" s="7" t="s">
        <v>16</v>
      </c>
      <c r="K778" s="10">
        <f>Intro_input!$I$19</f>
        <v>9</v>
      </c>
      <c r="L778" s="9">
        <f>I778*K778</f>
        <v>-198</v>
      </c>
    </row>
    <row r="779" spans="2:12" x14ac:dyDescent="0.3">
      <c r="B779" s="8" t="s">
        <v>166</v>
      </c>
      <c r="C779" s="9"/>
      <c r="D779" s="7" t="s">
        <v>71</v>
      </c>
      <c r="E779" s="9"/>
      <c r="F779" s="9">
        <v>-633</v>
      </c>
      <c r="H779" s="8" t="s">
        <v>166</v>
      </c>
      <c r="I779" s="9"/>
      <c r="J779" s="7" t="s">
        <v>71</v>
      </c>
      <c r="K779" s="9"/>
      <c r="L779" s="9">
        <v>-633</v>
      </c>
    </row>
    <row r="780" spans="2:12" x14ac:dyDescent="0.3">
      <c r="B780" s="8" t="s">
        <v>165</v>
      </c>
      <c r="C780" s="9"/>
      <c r="D780" s="7" t="s">
        <v>71</v>
      </c>
      <c r="E780" s="9"/>
      <c r="F780" s="9">
        <v>-45</v>
      </c>
      <c r="H780" s="8" t="s">
        <v>165</v>
      </c>
      <c r="I780" s="9"/>
      <c r="J780" s="7" t="s">
        <v>71</v>
      </c>
      <c r="K780" s="9"/>
      <c r="L780" s="9">
        <v>-45</v>
      </c>
    </row>
    <row r="781" spans="2:12" x14ac:dyDescent="0.3">
      <c r="B781" s="8" t="s">
        <v>185</v>
      </c>
      <c r="C781" s="9">
        <v>-35</v>
      </c>
      <c r="D781" s="7" t="s">
        <v>71</v>
      </c>
      <c r="E781" s="10">
        <v>2.6</v>
      </c>
      <c r="F781" s="9">
        <f>C781*E781</f>
        <v>-91</v>
      </c>
      <c r="H781" s="8" t="s">
        <v>185</v>
      </c>
      <c r="I781" s="9">
        <v>-35</v>
      </c>
      <c r="J781" s="7" t="s">
        <v>71</v>
      </c>
      <c r="K781" s="10">
        <v>2.6</v>
      </c>
      <c r="L781" s="9">
        <f>I781*K781</f>
        <v>-91</v>
      </c>
    </row>
    <row r="782" spans="2:12" x14ac:dyDescent="0.3">
      <c r="B782" s="5" t="s">
        <v>25</v>
      </c>
      <c r="C782" s="6"/>
      <c r="D782" s="7" t="s">
        <v>11</v>
      </c>
      <c r="E782" s="6"/>
      <c r="F782" s="6">
        <f>SUM(F774:F781)</f>
        <v>-2839</v>
      </c>
      <c r="H782" s="5" t="s">
        <v>25</v>
      </c>
      <c r="I782" s="6"/>
      <c r="J782" s="7" t="s">
        <v>11</v>
      </c>
      <c r="K782" s="6"/>
      <c r="L782" s="6">
        <f>SUM(L774:L781)</f>
        <v>-4157</v>
      </c>
    </row>
    <row r="783" spans="2:12" x14ac:dyDescent="0.3">
      <c r="B783" s="5" t="s">
        <v>26</v>
      </c>
      <c r="C783" s="6"/>
      <c r="D783" s="7" t="s">
        <v>11</v>
      </c>
      <c r="E783" s="6"/>
      <c r="F783" s="6">
        <f>SUM(F772,F782)</f>
        <v>8892.1999999999989</v>
      </c>
      <c r="H783" s="5" t="s">
        <v>26</v>
      </c>
      <c r="I783" s="6"/>
      <c r="J783" s="7" t="s">
        <v>11</v>
      </c>
      <c r="K783" s="6"/>
      <c r="L783" s="6">
        <f>SUM(L772,L782)</f>
        <v>7574.1999999999989</v>
      </c>
    </row>
    <row r="784" spans="2:12" x14ac:dyDescent="0.3">
      <c r="B784" s="8" t="s">
        <v>11</v>
      </c>
      <c r="C784" s="9"/>
      <c r="D784" s="7" t="s">
        <v>11</v>
      </c>
      <c r="E784" s="9"/>
      <c r="F784" s="9"/>
      <c r="H784" s="8" t="s">
        <v>11</v>
      </c>
      <c r="I784" s="9"/>
      <c r="J784" s="7" t="s">
        <v>11</v>
      </c>
      <c r="K784" s="9"/>
      <c r="L784" s="9"/>
    </row>
    <row r="785" spans="2:12" x14ac:dyDescent="0.3">
      <c r="B785" s="5" t="s">
        <v>27</v>
      </c>
      <c r="C785" s="6"/>
      <c r="D785" s="7" t="s">
        <v>11</v>
      </c>
      <c r="E785" s="6"/>
      <c r="F785" s="6"/>
      <c r="H785" s="5" t="s">
        <v>27</v>
      </c>
      <c r="I785" s="6"/>
      <c r="J785" s="7" t="s">
        <v>11</v>
      </c>
      <c r="K785" s="6"/>
      <c r="L785" s="6"/>
    </row>
    <row r="786" spans="2:12" x14ac:dyDescent="0.3">
      <c r="B786" s="8" t="s">
        <v>28</v>
      </c>
      <c r="C786" s="9">
        <v>-1</v>
      </c>
      <c r="D786" s="7" t="s">
        <v>11</v>
      </c>
      <c r="E786" s="9">
        <v>725</v>
      </c>
      <c r="F786" s="9">
        <f t="shared" ref="F786:F793" si="24">C786*E786</f>
        <v>-725</v>
      </c>
      <c r="H786" s="8" t="s">
        <v>28</v>
      </c>
      <c r="I786" s="9">
        <v>-1</v>
      </c>
      <c r="J786" s="7" t="s">
        <v>11</v>
      </c>
      <c r="K786" s="9">
        <v>725</v>
      </c>
      <c r="L786" s="9">
        <f t="shared" ref="L786:L793" si="25">I786*K786</f>
        <v>-725</v>
      </c>
    </row>
    <row r="787" spans="2:12" x14ac:dyDescent="0.3">
      <c r="B787" s="8" t="s">
        <v>30</v>
      </c>
      <c r="C787" s="9">
        <v>-35</v>
      </c>
      <c r="D787" s="7" t="s">
        <v>11</v>
      </c>
      <c r="E787" s="9">
        <v>20</v>
      </c>
      <c r="F787" s="9">
        <f t="shared" si="24"/>
        <v>-700</v>
      </c>
      <c r="H787" s="8" t="s">
        <v>163</v>
      </c>
      <c r="I787" s="9">
        <v>-1</v>
      </c>
      <c r="J787" s="7" t="s">
        <v>11</v>
      </c>
      <c r="K787" s="9">
        <v>100</v>
      </c>
      <c r="L787" s="9">
        <f t="shared" si="25"/>
        <v>-100</v>
      </c>
    </row>
    <row r="788" spans="2:12" x14ac:dyDescent="0.3">
      <c r="B788" s="8" t="s">
        <v>135</v>
      </c>
      <c r="C788" s="9">
        <v>-1</v>
      </c>
      <c r="D788" s="7" t="s">
        <v>11</v>
      </c>
      <c r="E788" s="9">
        <v>200</v>
      </c>
      <c r="F788" s="9">
        <f t="shared" si="24"/>
        <v>-200</v>
      </c>
      <c r="H788" s="8" t="s">
        <v>135</v>
      </c>
      <c r="I788" s="9">
        <v>-1</v>
      </c>
      <c r="J788" s="7" t="s">
        <v>11</v>
      </c>
      <c r="K788" s="9">
        <v>200</v>
      </c>
      <c r="L788" s="9">
        <f t="shared" si="25"/>
        <v>-200</v>
      </c>
    </row>
    <row r="789" spans="2:12" x14ac:dyDescent="0.3">
      <c r="B789" s="8" t="s">
        <v>184</v>
      </c>
      <c r="C789" s="9">
        <v>-1</v>
      </c>
      <c r="D789" s="7" t="s">
        <v>11</v>
      </c>
      <c r="E789" s="9">
        <v>500</v>
      </c>
      <c r="F789" s="9">
        <f t="shared" si="24"/>
        <v>-500</v>
      </c>
      <c r="H789" s="8" t="s">
        <v>184</v>
      </c>
      <c r="I789" s="9">
        <v>-1</v>
      </c>
      <c r="J789" s="7" t="s">
        <v>11</v>
      </c>
      <c r="K789" s="9">
        <v>500</v>
      </c>
      <c r="L789" s="9">
        <f t="shared" si="25"/>
        <v>-500</v>
      </c>
    </row>
    <row r="790" spans="2:12" x14ac:dyDescent="0.3">
      <c r="B790" s="8" t="s">
        <v>162</v>
      </c>
      <c r="C790" s="9">
        <v>-2</v>
      </c>
      <c r="D790" s="7" t="s">
        <v>11</v>
      </c>
      <c r="E790" s="9">
        <v>140</v>
      </c>
      <c r="F790" s="9">
        <f t="shared" si="24"/>
        <v>-280</v>
      </c>
      <c r="H790" s="8" t="s">
        <v>162</v>
      </c>
      <c r="I790" s="9">
        <v>-2</v>
      </c>
      <c r="J790" s="7" t="s">
        <v>11</v>
      </c>
      <c r="K790" s="9">
        <v>140</v>
      </c>
      <c r="L790" s="9">
        <f t="shared" si="25"/>
        <v>-280</v>
      </c>
    </row>
    <row r="791" spans="2:12" x14ac:dyDescent="0.3">
      <c r="B791" s="8" t="s">
        <v>183</v>
      </c>
      <c r="C791" s="9">
        <v>-1</v>
      </c>
      <c r="D791" s="7" t="s">
        <v>11</v>
      </c>
      <c r="E791" s="9">
        <v>1247</v>
      </c>
      <c r="F791" s="9">
        <f t="shared" si="24"/>
        <v>-1247</v>
      </c>
      <c r="H791" s="8" t="s">
        <v>183</v>
      </c>
      <c r="I791" s="9">
        <v>-1</v>
      </c>
      <c r="J791" s="7" t="s">
        <v>11</v>
      </c>
      <c r="K791" s="9">
        <v>1247</v>
      </c>
      <c r="L791" s="9">
        <f t="shared" si="25"/>
        <v>-1247</v>
      </c>
    </row>
    <row r="792" spans="2:12" x14ac:dyDescent="0.3">
      <c r="B792" s="8" t="s">
        <v>182</v>
      </c>
      <c r="C792" s="9">
        <v>-1</v>
      </c>
      <c r="D792" s="7" t="s">
        <v>11</v>
      </c>
      <c r="E792" s="9">
        <v>730</v>
      </c>
      <c r="F792" s="9">
        <f t="shared" si="24"/>
        <v>-730</v>
      </c>
      <c r="H792" s="8" t="s">
        <v>182</v>
      </c>
      <c r="I792" s="9">
        <v>-1</v>
      </c>
      <c r="J792" s="7" t="s">
        <v>11</v>
      </c>
      <c r="K792" s="9">
        <v>730</v>
      </c>
      <c r="L792" s="9">
        <f t="shared" si="25"/>
        <v>-730</v>
      </c>
    </row>
    <row r="793" spans="2:12" x14ac:dyDescent="0.3">
      <c r="B793" s="8" t="s">
        <v>181</v>
      </c>
      <c r="C793" s="9">
        <v>-1</v>
      </c>
      <c r="D793" s="7" t="s">
        <v>11</v>
      </c>
      <c r="E793" s="9">
        <v>1694</v>
      </c>
      <c r="F793" s="9">
        <f t="shared" si="24"/>
        <v>-1694</v>
      </c>
      <c r="H793" s="8" t="s">
        <v>181</v>
      </c>
      <c r="I793" s="9">
        <v>-1</v>
      </c>
      <c r="J793" s="7" t="s">
        <v>11</v>
      </c>
      <c r="K793" s="9">
        <v>1694</v>
      </c>
      <c r="L793" s="9">
        <f t="shared" si="25"/>
        <v>-1694</v>
      </c>
    </row>
    <row r="794" spans="2:12" x14ac:dyDescent="0.3">
      <c r="B794" s="8" t="s">
        <v>38</v>
      </c>
      <c r="C794" s="9"/>
      <c r="D794" s="7" t="s">
        <v>11</v>
      </c>
      <c r="E794" s="9"/>
      <c r="F794" s="9">
        <v>-750</v>
      </c>
      <c r="H794" s="8" t="s">
        <v>38</v>
      </c>
      <c r="I794" s="9"/>
      <c r="J794" s="7" t="s">
        <v>11</v>
      </c>
      <c r="K794" s="9"/>
      <c r="L794" s="9">
        <v>-750</v>
      </c>
    </row>
    <row r="795" spans="2:12" x14ac:dyDescent="0.3">
      <c r="B795" s="5" t="s">
        <v>39</v>
      </c>
      <c r="C795" s="6"/>
      <c r="D795" s="7" t="s">
        <v>11</v>
      </c>
      <c r="E795" s="6"/>
      <c r="F795" s="6">
        <f>SUM(F786:F794)</f>
        <v>-6826</v>
      </c>
      <c r="H795" s="5" t="s">
        <v>39</v>
      </c>
      <c r="I795" s="6"/>
      <c r="J795" s="7" t="s">
        <v>11</v>
      </c>
      <c r="K795" s="6"/>
      <c r="L795" s="6">
        <f>SUM(L786:L794)</f>
        <v>-6226</v>
      </c>
    </row>
    <row r="796" spans="2:12" x14ac:dyDescent="0.3">
      <c r="B796" s="8" t="s">
        <v>40</v>
      </c>
      <c r="C796" s="9"/>
      <c r="D796" s="7" t="s">
        <v>11</v>
      </c>
      <c r="E796" s="9"/>
      <c r="F796" s="9">
        <f>SUM(F783,F795)</f>
        <v>2066.1999999999989</v>
      </c>
      <c r="H796" s="8" t="s">
        <v>40</v>
      </c>
      <c r="I796" s="9"/>
      <c r="J796" s="7" t="s">
        <v>11</v>
      </c>
      <c r="K796" s="9"/>
      <c r="L796" s="9">
        <f>SUM(L783,L795)</f>
        <v>1348.1999999999989</v>
      </c>
    </row>
    <row r="797" spans="2:12" x14ac:dyDescent="0.3">
      <c r="B797" s="1"/>
      <c r="C797" s="1"/>
      <c r="D797" s="1"/>
      <c r="E797" s="1"/>
      <c r="F797" s="1"/>
      <c r="H797" s="1"/>
      <c r="I797" s="1"/>
      <c r="J797" s="1"/>
      <c r="K797" s="1"/>
      <c r="L797" s="1"/>
    </row>
    <row r="798" spans="2:12" x14ac:dyDescent="0.3">
      <c r="B798" s="2" t="s">
        <v>259</v>
      </c>
      <c r="C798" s="1"/>
      <c r="D798" s="1"/>
      <c r="E798" s="1"/>
      <c r="F798" s="1"/>
      <c r="H798" s="2" t="s">
        <v>259</v>
      </c>
      <c r="I798" s="1"/>
      <c r="J798" s="1"/>
      <c r="K798" s="1"/>
      <c r="L798" s="1"/>
    </row>
    <row r="799" spans="2:12" x14ac:dyDescent="0.3">
      <c r="B799" s="2" t="s">
        <v>261</v>
      </c>
      <c r="C799" s="1"/>
      <c r="D799" s="1"/>
      <c r="E799" s="1"/>
      <c r="F799" s="1"/>
      <c r="H799" s="1"/>
      <c r="I799" s="1"/>
      <c r="J799" s="1"/>
      <c r="K799" s="1"/>
      <c r="L799" s="1"/>
    </row>
    <row r="800" spans="2:12" x14ac:dyDescent="0.3">
      <c r="B800" s="1"/>
      <c r="C800" s="1"/>
      <c r="D800" s="1"/>
      <c r="E800" s="1"/>
      <c r="F800" s="1"/>
      <c r="H800" s="2" t="s">
        <v>41</v>
      </c>
      <c r="I800" s="1"/>
      <c r="J800" s="1"/>
      <c r="K800" s="1"/>
      <c r="L800" s="1"/>
    </row>
    <row r="801" spans="2:12" x14ac:dyDescent="0.3">
      <c r="B801" s="2" t="s">
        <v>41</v>
      </c>
      <c r="C801" s="1"/>
      <c r="D801" s="1"/>
      <c r="E801" s="1"/>
      <c r="F801" s="1"/>
      <c r="H801" s="1"/>
      <c r="I801" s="1"/>
      <c r="J801" s="1"/>
      <c r="K801" s="1"/>
      <c r="L801" s="1"/>
    </row>
    <row r="802" spans="2:12" x14ac:dyDescent="0.3">
      <c r="B802" s="1"/>
      <c r="C802" s="1"/>
      <c r="D802" s="1"/>
      <c r="E802" s="1"/>
      <c r="F802" s="1"/>
      <c r="H802" s="1" t="s">
        <v>208</v>
      </c>
      <c r="I802" s="1"/>
      <c r="J802" s="1"/>
      <c r="K802" s="1"/>
      <c r="L802" s="1"/>
    </row>
    <row r="803" spans="2:12" x14ac:dyDescent="0.3">
      <c r="B803" s="1" t="s">
        <v>208</v>
      </c>
      <c r="C803" s="1"/>
      <c r="D803" s="1"/>
      <c r="E803" s="1"/>
      <c r="F803" s="1"/>
      <c r="H803" s="2" t="s">
        <v>1</v>
      </c>
      <c r="I803" s="2" t="s">
        <v>193</v>
      </c>
      <c r="J803" s="1"/>
      <c r="K803" s="1"/>
      <c r="L803" s="1"/>
    </row>
    <row r="804" spans="2:12" x14ac:dyDescent="0.3">
      <c r="B804" s="2" t="s">
        <v>1</v>
      </c>
      <c r="C804" s="2" t="s">
        <v>193</v>
      </c>
      <c r="D804" s="1"/>
      <c r="E804" s="1"/>
      <c r="F804" s="1"/>
      <c r="H804" s="2" t="s">
        <v>3</v>
      </c>
      <c r="I804" s="2" t="s">
        <v>133</v>
      </c>
      <c r="J804" s="1"/>
      <c r="K804" s="1"/>
      <c r="L804" s="1"/>
    </row>
    <row r="805" spans="2:12" x14ac:dyDescent="0.3">
      <c r="B805" s="2" t="s">
        <v>3</v>
      </c>
      <c r="C805" s="2" t="s">
        <v>133</v>
      </c>
      <c r="D805" s="1"/>
      <c r="E805" s="1"/>
      <c r="F805" s="1"/>
      <c r="H805" s="2" t="s">
        <v>4</v>
      </c>
      <c r="I805" s="2" t="s">
        <v>157</v>
      </c>
      <c r="J805" s="1"/>
      <c r="K805" s="1"/>
      <c r="L805" s="1"/>
    </row>
    <row r="806" spans="2:12" x14ac:dyDescent="0.3">
      <c r="B806" s="2" t="s">
        <v>4</v>
      </c>
      <c r="C806" s="2" t="s">
        <v>157</v>
      </c>
      <c r="D806" s="1"/>
      <c r="E806" s="1"/>
      <c r="F806" s="1"/>
      <c r="H806" s="2" t="s">
        <v>6</v>
      </c>
      <c r="I806" s="2" t="s">
        <v>361</v>
      </c>
      <c r="J806" s="1"/>
      <c r="K806" s="1"/>
      <c r="L806" s="1"/>
    </row>
    <row r="807" spans="2:12" x14ac:dyDescent="0.3">
      <c r="B807" s="2" t="s">
        <v>6</v>
      </c>
      <c r="C807" s="2" t="s">
        <v>361</v>
      </c>
      <c r="D807" s="1"/>
      <c r="E807" s="1"/>
      <c r="F807" s="1"/>
      <c r="H807" s="2" t="s">
        <v>7</v>
      </c>
      <c r="I807" s="2" t="s">
        <v>137</v>
      </c>
      <c r="J807" s="1"/>
      <c r="K807" s="1"/>
      <c r="L807" s="1"/>
    </row>
    <row r="808" spans="2:12" x14ac:dyDescent="0.3">
      <c r="B808" s="2" t="s">
        <v>7</v>
      </c>
      <c r="C808" s="2" t="s">
        <v>8</v>
      </c>
      <c r="D808" s="1"/>
      <c r="E808" s="1"/>
      <c r="F808" s="1"/>
      <c r="H808" s="1"/>
      <c r="I808" s="1"/>
      <c r="J808" s="1"/>
      <c r="K808" s="1"/>
      <c r="L808" s="1"/>
    </row>
    <row r="809" spans="2:12" x14ac:dyDescent="0.3">
      <c r="B809" s="1"/>
      <c r="C809" s="1"/>
      <c r="D809" s="1"/>
      <c r="E809" s="1"/>
      <c r="F809" s="1"/>
      <c r="H809" s="3" t="s">
        <v>9</v>
      </c>
      <c r="I809" s="4" t="s">
        <v>10</v>
      </c>
      <c r="J809" s="4" t="s">
        <v>11</v>
      </c>
      <c r="K809" s="4" t="s">
        <v>12</v>
      </c>
      <c r="L809" s="4" t="s">
        <v>13</v>
      </c>
    </row>
    <row r="810" spans="2:12" x14ac:dyDescent="0.3">
      <c r="B810" s="3" t="s">
        <v>9</v>
      </c>
      <c r="C810" s="4" t="s">
        <v>10</v>
      </c>
      <c r="D810" s="4" t="s">
        <v>11</v>
      </c>
      <c r="E810" s="4" t="s">
        <v>12</v>
      </c>
      <c r="F810" s="4" t="s">
        <v>13</v>
      </c>
      <c r="H810" s="5" t="s">
        <v>14</v>
      </c>
      <c r="I810" s="6"/>
      <c r="J810" s="7" t="s">
        <v>11</v>
      </c>
      <c r="K810" s="6"/>
      <c r="L810" s="6"/>
    </row>
    <row r="811" spans="2:12" x14ac:dyDescent="0.3">
      <c r="B811" s="5" t="s">
        <v>14</v>
      </c>
      <c r="C811" s="6"/>
      <c r="D811" s="7" t="s">
        <v>11</v>
      </c>
      <c r="E811" s="6"/>
      <c r="F811" s="6"/>
      <c r="H811" s="8" t="s">
        <v>207</v>
      </c>
      <c r="I811" s="9">
        <v>6526</v>
      </c>
      <c r="J811" s="7" t="s">
        <v>198</v>
      </c>
      <c r="K811" s="10"/>
      <c r="L811" s="9"/>
    </row>
    <row r="812" spans="2:12" x14ac:dyDescent="0.3">
      <c r="B812" s="8" t="s">
        <v>207</v>
      </c>
      <c r="C812" s="9">
        <v>6526</v>
      </c>
      <c r="D812" s="7" t="s">
        <v>198</v>
      </c>
      <c r="E812" s="10"/>
      <c r="F812" s="9"/>
      <c r="H812" s="8" t="s">
        <v>206</v>
      </c>
      <c r="I812" s="9">
        <v>6200</v>
      </c>
      <c r="J812" s="7" t="s">
        <v>198</v>
      </c>
      <c r="K812" s="10">
        <f>Intro_input!$I$53</f>
        <v>1.26</v>
      </c>
      <c r="L812" s="9">
        <f>I812*K812</f>
        <v>7812</v>
      </c>
    </row>
    <row r="813" spans="2:12" x14ac:dyDescent="0.3">
      <c r="B813" s="8" t="s">
        <v>206</v>
      </c>
      <c r="C813" s="9">
        <v>6200</v>
      </c>
      <c r="D813" s="7" t="s">
        <v>198</v>
      </c>
      <c r="E813" s="10">
        <f>Intro_input!$I$53</f>
        <v>1.26</v>
      </c>
      <c r="F813" s="9">
        <f>C813*E813</f>
        <v>7812</v>
      </c>
      <c r="H813" s="5" t="s">
        <v>20</v>
      </c>
      <c r="I813" s="6"/>
      <c r="J813" s="7" t="s">
        <v>11</v>
      </c>
      <c r="K813" s="6"/>
      <c r="L813" s="6">
        <f>SUM(L811:L812)</f>
        <v>7812</v>
      </c>
    </row>
    <row r="814" spans="2:12" x14ac:dyDescent="0.3">
      <c r="B814" s="5" t="s">
        <v>20</v>
      </c>
      <c r="C814" s="6"/>
      <c r="D814" s="7" t="s">
        <v>11</v>
      </c>
      <c r="E814" s="6"/>
      <c r="F814" s="6">
        <f>SUM(F812:F813)</f>
        <v>7812</v>
      </c>
      <c r="H814" s="8" t="s">
        <v>11</v>
      </c>
      <c r="I814" s="9"/>
      <c r="J814" s="7" t="s">
        <v>11</v>
      </c>
      <c r="K814" s="9"/>
      <c r="L814" s="9"/>
    </row>
    <row r="815" spans="2:12" x14ac:dyDescent="0.3">
      <c r="B815" s="8" t="s">
        <v>11</v>
      </c>
      <c r="C815" s="9"/>
      <c r="D815" s="7" t="s">
        <v>11</v>
      </c>
      <c r="E815" s="9"/>
      <c r="F815" s="9"/>
      <c r="H815" s="5" t="s">
        <v>21</v>
      </c>
      <c r="I815" s="6"/>
      <c r="J815" s="7" t="s">
        <v>11</v>
      </c>
      <c r="K815" s="6"/>
      <c r="L815" s="6"/>
    </row>
    <row r="816" spans="2:12" x14ac:dyDescent="0.3">
      <c r="B816" s="5" t="s">
        <v>21</v>
      </c>
      <c r="C816" s="6"/>
      <c r="D816" s="7" t="s">
        <v>11</v>
      </c>
      <c r="E816" s="6"/>
      <c r="F816" s="6"/>
      <c r="H816" s="8" t="s">
        <v>205</v>
      </c>
      <c r="I816" s="9">
        <v>-40</v>
      </c>
      <c r="J816" s="7" t="s">
        <v>16</v>
      </c>
      <c r="K816" s="10">
        <v>3.65</v>
      </c>
      <c r="L816" s="9">
        <f>I816*K816</f>
        <v>-146</v>
      </c>
    </row>
    <row r="817" spans="2:14" x14ac:dyDescent="0.3">
      <c r="B817" s="8" t="s">
        <v>205</v>
      </c>
      <c r="C817" s="9">
        <v>-40</v>
      </c>
      <c r="D817" s="7" t="s">
        <v>16</v>
      </c>
      <c r="E817" s="10">
        <v>3.65</v>
      </c>
      <c r="F817" s="9">
        <f>C817*E817</f>
        <v>-146</v>
      </c>
      <c r="H817" s="8" t="s">
        <v>204</v>
      </c>
      <c r="I817" s="9">
        <v>-150</v>
      </c>
      <c r="J817" s="7" t="s">
        <v>16</v>
      </c>
      <c r="K817" s="10">
        <v>4</v>
      </c>
      <c r="L817" s="9">
        <f>I817*K817</f>
        <v>-600</v>
      </c>
    </row>
    <row r="818" spans="2:14" x14ac:dyDescent="0.3">
      <c r="B818" s="8" t="s">
        <v>204</v>
      </c>
      <c r="C818" s="9">
        <v>-150</v>
      </c>
      <c r="D818" s="7" t="s">
        <v>16</v>
      </c>
      <c r="E818" s="10">
        <v>4</v>
      </c>
      <c r="F818" s="9">
        <f>C818*E818</f>
        <v>-600</v>
      </c>
      <c r="H818" s="8" t="s">
        <v>174</v>
      </c>
      <c r="I818" s="9">
        <v>-39</v>
      </c>
      <c r="J818" s="7" t="s">
        <v>16</v>
      </c>
      <c r="K818" s="10">
        <f>Intro_input!$I$17</f>
        <v>10</v>
      </c>
      <c r="L818" s="9">
        <f>I818*K818</f>
        <v>-390</v>
      </c>
      <c r="N818">
        <f>57-39</f>
        <v>18</v>
      </c>
    </row>
    <row r="819" spans="2:14" x14ac:dyDescent="0.3">
      <c r="B819" s="8" t="s">
        <v>23</v>
      </c>
      <c r="C819" s="9">
        <v>-16</v>
      </c>
      <c r="D819" s="7" t="s">
        <v>24</v>
      </c>
      <c r="E819" s="10"/>
      <c r="F819" s="9"/>
      <c r="H819" s="8" t="s">
        <v>168</v>
      </c>
      <c r="I819" s="9">
        <v>-29</v>
      </c>
      <c r="J819" s="7" t="s">
        <v>16</v>
      </c>
      <c r="K819" s="10">
        <f>Intro_input!$I$18</f>
        <v>16</v>
      </c>
      <c r="L819" s="9">
        <f>I819*K819</f>
        <v>-464</v>
      </c>
    </row>
    <row r="820" spans="2:14" x14ac:dyDescent="0.3">
      <c r="B820" s="8" t="s">
        <v>166</v>
      </c>
      <c r="C820" s="9"/>
      <c r="D820" s="7" t="s">
        <v>71</v>
      </c>
      <c r="E820" s="9"/>
      <c r="F820" s="9">
        <v>-404</v>
      </c>
      <c r="H820" s="8" t="s">
        <v>167</v>
      </c>
      <c r="I820" s="9">
        <v>-181</v>
      </c>
      <c r="J820" s="7" t="s">
        <v>16</v>
      </c>
      <c r="K820" s="10">
        <f>Intro_input!$I$19</f>
        <v>9</v>
      </c>
      <c r="L820" s="9">
        <f>I820*K820</f>
        <v>-1629</v>
      </c>
    </row>
    <row r="821" spans="2:14" x14ac:dyDescent="0.3">
      <c r="B821" s="8" t="s">
        <v>165</v>
      </c>
      <c r="C821" s="9"/>
      <c r="D821" s="7" t="s">
        <v>71</v>
      </c>
      <c r="E821" s="9"/>
      <c r="F821" s="9">
        <v>-118</v>
      </c>
      <c r="H821" s="8" t="s">
        <v>166</v>
      </c>
      <c r="I821" s="9"/>
      <c r="J821" s="7" t="s">
        <v>71</v>
      </c>
      <c r="K821" s="9"/>
      <c r="L821" s="9">
        <v>-404</v>
      </c>
    </row>
    <row r="822" spans="2:14" x14ac:dyDescent="0.3">
      <c r="B822" s="8" t="s">
        <v>164</v>
      </c>
      <c r="C822" s="9"/>
      <c r="D822" s="7" t="s">
        <v>71</v>
      </c>
      <c r="E822" s="9"/>
      <c r="F822" s="9">
        <v>-93</v>
      </c>
      <c r="H822" s="8" t="s">
        <v>165</v>
      </c>
      <c r="I822" s="9"/>
      <c r="J822" s="7" t="s">
        <v>71</v>
      </c>
      <c r="K822" s="9"/>
      <c r="L822" s="9">
        <v>-118</v>
      </c>
    </row>
    <row r="823" spans="2:14" x14ac:dyDescent="0.3">
      <c r="B823" s="8" t="s">
        <v>185</v>
      </c>
      <c r="C823" s="9">
        <v>-164</v>
      </c>
      <c r="D823" s="7" t="s">
        <v>71</v>
      </c>
      <c r="E823" s="10">
        <v>2.6</v>
      </c>
      <c r="F823" s="9">
        <f>C823*E823</f>
        <v>-426.40000000000003</v>
      </c>
      <c r="H823" s="8" t="s">
        <v>164</v>
      </c>
      <c r="I823" s="9"/>
      <c r="J823" s="7" t="s">
        <v>71</v>
      </c>
      <c r="K823" s="9"/>
      <c r="L823" s="9">
        <v>-93</v>
      </c>
    </row>
    <row r="824" spans="2:14" x14ac:dyDescent="0.3">
      <c r="B824" s="5" t="s">
        <v>25</v>
      </c>
      <c r="C824" s="6"/>
      <c r="D824" s="7" t="s">
        <v>11</v>
      </c>
      <c r="E824" s="6"/>
      <c r="F824" s="6">
        <f>SUM(F816:F823)</f>
        <v>-1787.4</v>
      </c>
      <c r="H824" s="8" t="s">
        <v>185</v>
      </c>
      <c r="I824" s="9">
        <v>-164</v>
      </c>
      <c r="J824" s="7" t="s">
        <v>71</v>
      </c>
      <c r="K824" s="10">
        <v>2.6</v>
      </c>
      <c r="L824" s="9">
        <f>I824*K824</f>
        <v>-426.40000000000003</v>
      </c>
    </row>
    <row r="825" spans="2:14" x14ac:dyDescent="0.3">
      <c r="B825" s="5" t="s">
        <v>26</v>
      </c>
      <c r="C825" s="6"/>
      <c r="D825" s="7" t="s">
        <v>11</v>
      </c>
      <c r="E825" s="6"/>
      <c r="F825" s="6">
        <f>SUM(F814,F824)</f>
        <v>6024.6</v>
      </c>
      <c r="H825" s="5" t="s">
        <v>25</v>
      </c>
      <c r="I825" s="6"/>
      <c r="J825" s="7" t="s">
        <v>11</v>
      </c>
      <c r="K825" s="6"/>
      <c r="L825" s="6">
        <f>SUM(L815:L824)</f>
        <v>-4270.3999999999996</v>
      </c>
    </row>
    <row r="826" spans="2:14" x14ac:dyDescent="0.3">
      <c r="B826" s="8" t="s">
        <v>11</v>
      </c>
      <c r="C826" s="9"/>
      <c r="D826" s="7" t="s">
        <v>11</v>
      </c>
      <c r="E826" s="9"/>
      <c r="F826" s="9"/>
      <c r="H826" s="5" t="s">
        <v>26</v>
      </c>
      <c r="I826" s="6"/>
      <c r="J826" s="7" t="s">
        <v>11</v>
      </c>
      <c r="K826" s="6"/>
      <c r="L826" s="6">
        <f>SUM(L813,L825)</f>
        <v>3541.6000000000004</v>
      </c>
    </row>
    <row r="827" spans="2:14" x14ac:dyDescent="0.3">
      <c r="B827" s="5" t="s">
        <v>27</v>
      </c>
      <c r="C827" s="6"/>
      <c r="D827" s="7" t="s">
        <v>11</v>
      </c>
      <c r="E827" s="6"/>
      <c r="F827" s="6"/>
      <c r="H827" s="8" t="s">
        <v>11</v>
      </c>
      <c r="I827" s="9"/>
      <c r="J827" s="7" t="s">
        <v>11</v>
      </c>
      <c r="K827" s="9"/>
      <c r="L827" s="9"/>
    </row>
    <row r="828" spans="2:14" x14ac:dyDescent="0.3">
      <c r="B828" s="8" t="s">
        <v>28</v>
      </c>
      <c r="C828" s="9">
        <v>-1</v>
      </c>
      <c r="D828" s="7" t="s">
        <v>11</v>
      </c>
      <c r="E828" s="9">
        <v>725</v>
      </c>
      <c r="F828" s="9">
        <f t="shared" ref="F828:F833" si="26">C828*E828</f>
        <v>-725</v>
      </c>
      <c r="H828" s="5" t="s">
        <v>27</v>
      </c>
      <c r="I828" s="6"/>
      <c r="J828" s="7" t="s">
        <v>11</v>
      </c>
      <c r="K828" s="6"/>
      <c r="L828" s="6"/>
    </row>
    <row r="829" spans="2:14" x14ac:dyDescent="0.3">
      <c r="B829" s="8" t="s">
        <v>30</v>
      </c>
      <c r="C829" s="9">
        <v>-16</v>
      </c>
      <c r="D829" s="7" t="s">
        <v>11</v>
      </c>
      <c r="E829" s="9">
        <v>22</v>
      </c>
      <c r="F829" s="9">
        <f t="shared" si="26"/>
        <v>-352</v>
      </c>
      <c r="H829" s="8" t="s">
        <v>28</v>
      </c>
      <c r="I829" s="9">
        <v>-1</v>
      </c>
      <c r="J829" s="7" t="s">
        <v>11</v>
      </c>
      <c r="K829" s="9">
        <v>725</v>
      </c>
      <c r="L829" s="9">
        <f t="shared" ref="L829:L834" si="27">I829*K829</f>
        <v>-725</v>
      </c>
    </row>
    <row r="830" spans="2:14" x14ac:dyDescent="0.3">
      <c r="B830" s="8" t="s">
        <v>31</v>
      </c>
      <c r="C830" s="9">
        <v>-1</v>
      </c>
      <c r="D830" s="7" t="s">
        <v>11</v>
      </c>
      <c r="E830" s="9">
        <v>400</v>
      </c>
      <c r="F830" s="9">
        <f t="shared" si="26"/>
        <v>-400</v>
      </c>
      <c r="H830" s="8" t="s">
        <v>163</v>
      </c>
      <c r="I830" s="9">
        <v>-1</v>
      </c>
      <c r="J830" s="7" t="s">
        <v>11</v>
      </c>
      <c r="K830" s="9">
        <v>100</v>
      </c>
      <c r="L830" s="9">
        <f t="shared" si="27"/>
        <v>-100</v>
      </c>
    </row>
    <row r="831" spans="2:14" x14ac:dyDescent="0.3">
      <c r="B831" s="8" t="s">
        <v>91</v>
      </c>
      <c r="C831" s="9">
        <v>-1</v>
      </c>
      <c r="D831" s="7" t="s">
        <v>11</v>
      </c>
      <c r="E831" s="9">
        <v>175</v>
      </c>
      <c r="F831" s="9">
        <f t="shared" si="26"/>
        <v>-175</v>
      </c>
      <c r="H831" s="8" t="s">
        <v>31</v>
      </c>
      <c r="I831" s="9">
        <v>-1</v>
      </c>
      <c r="J831" s="7" t="s">
        <v>11</v>
      </c>
      <c r="K831" s="9">
        <v>400</v>
      </c>
      <c r="L831" s="9">
        <f t="shared" si="27"/>
        <v>-400</v>
      </c>
    </row>
    <row r="832" spans="2:14" x14ac:dyDescent="0.3">
      <c r="B832" s="8" t="s">
        <v>162</v>
      </c>
      <c r="C832" s="9">
        <v>-1</v>
      </c>
      <c r="D832" s="7" t="s">
        <v>11</v>
      </c>
      <c r="E832" s="9">
        <v>140</v>
      </c>
      <c r="F832" s="9">
        <f t="shared" si="26"/>
        <v>-140</v>
      </c>
      <c r="H832" s="8" t="s">
        <v>91</v>
      </c>
      <c r="I832" s="9">
        <v>-1</v>
      </c>
      <c r="J832" s="7" t="s">
        <v>11</v>
      </c>
      <c r="K832" s="9">
        <v>175</v>
      </c>
      <c r="L832" s="9">
        <f t="shared" si="27"/>
        <v>-175</v>
      </c>
    </row>
    <row r="833" spans="2:12" x14ac:dyDescent="0.3">
      <c r="B833" s="8" t="s">
        <v>203</v>
      </c>
      <c r="C833" s="9">
        <v>-1</v>
      </c>
      <c r="D833" s="7" t="s">
        <v>11</v>
      </c>
      <c r="E833" s="9">
        <v>1468</v>
      </c>
      <c r="F833" s="9">
        <f t="shared" si="26"/>
        <v>-1468</v>
      </c>
      <c r="H833" s="8" t="s">
        <v>162</v>
      </c>
      <c r="I833" s="9">
        <v>-1</v>
      </c>
      <c r="J833" s="7" t="s">
        <v>11</v>
      </c>
      <c r="K833" s="9">
        <v>140</v>
      </c>
      <c r="L833" s="9">
        <f t="shared" si="27"/>
        <v>-140</v>
      </c>
    </row>
    <row r="834" spans="2:12" x14ac:dyDescent="0.3">
      <c r="B834" s="8" t="s">
        <v>38</v>
      </c>
      <c r="C834" s="9"/>
      <c r="D834" s="7" t="s">
        <v>11</v>
      </c>
      <c r="E834" s="9"/>
      <c r="F834" s="9">
        <v>-750</v>
      </c>
      <c r="H834" s="8" t="s">
        <v>203</v>
      </c>
      <c r="I834" s="9">
        <v>-1</v>
      </c>
      <c r="J834" s="7" t="s">
        <v>11</v>
      </c>
      <c r="K834" s="9">
        <v>1468</v>
      </c>
      <c r="L834" s="9">
        <f t="shared" si="27"/>
        <v>-1468</v>
      </c>
    </row>
    <row r="835" spans="2:12" x14ac:dyDescent="0.3">
      <c r="B835" s="5" t="s">
        <v>39</v>
      </c>
      <c r="C835" s="6"/>
      <c r="D835" s="7" t="s">
        <v>11</v>
      </c>
      <c r="E835" s="6"/>
      <c r="F835" s="6">
        <f>SUM(F828:F834)</f>
        <v>-4010</v>
      </c>
      <c r="H835" s="8" t="s">
        <v>38</v>
      </c>
      <c r="I835" s="9"/>
      <c r="J835" s="7" t="s">
        <v>11</v>
      </c>
      <c r="K835" s="9"/>
      <c r="L835" s="9">
        <v>-750</v>
      </c>
    </row>
    <row r="836" spans="2:12" x14ac:dyDescent="0.3">
      <c r="B836" s="8" t="s">
        <v>40</v>
      </c>
      <c r="C836" s="9"/>
      <c r="D836" s="7" t="s">
        <v>11</v>
      </c>
      <c r="E836" s="9"/>
      <c r="F836" s="9">
        <f>SUM(F825,F835)</f>
        <v>2014.6000000000004</v>
      </c>
      <c r="H836" s="5" t="s">
        <v>39</v>
      </c>
      <c r="I836" s="6"/>
      <c r="J836" s="7" t="s">
        <v>11</v>
      </c>
      <c r="K836" s="6"/>
      <c r="L836" s="6">
        <f>SUM(L829:L835)</f>
        <v>-3758</v>
      </c>
    </row>
    <row r="837" spans="2:12" x14ac:dyDescent="0.3">
      <c r="B837" s="1"/>
      <c r="C837" s="1"/>
      <c r="D837" s="1"/>
      <c r="E837" s="1"/>
      <c r="F837" s="1"/>
      <c r="H837" s="8" t="s">
        <v>40</v>
      </c>
      <c r="I837" s="9"/>
      <c r="J837" s="7" t="s">
        <v>11</v>
      </c>
      <c r="K837" s="9"/>
      <c r="L837" s="9">
        <f>SUM(L826,L836)</f>
        <v>-216.39999999999964</v>
      </c>
    </row>
    <row r="838" spans="2:12" x14ac:dyDescent="0.3">
      <c r="B838" s="2" t="s">
        <v>258</v>
      </c>
      <c r="C838" s="1"/>
      <c r="D838" s="1"/>
      <c r="E838" s="1"/>
      <c r="F838" s="1"/>
      <c r="H838" s="1"/>
      <c r="I838" s="1"/>
      <c r="J838" s="1"/>
      <c r="K838" s="1"/>
      <c r="L838" s="1"/>
    </row>
    <row r="839" spans="2:12" x14ac:dyDescent="0.3">
      <c r="B839" s="1"/>
      <c r="C839" s="1"/>
      <c r="D839" s="1"/>
      <c r="E839" s="1"/>
      <c r="F839" s="1"/>
      <c r="H839" s="2" t="s">
        <v>258</v>
      </c>
      <c r="I839" s="1"/>
      <c r="J839" s="1"/>
      <c r="K839" s="1"/>
      <c r="L839" s="1"/>
    </row>
    <row r="840" spans="2:12" x14ac:dyDescent="0.3">
      <c r="B840" s="2" t="s">
        <v>41</v>
      </c>
      <c r="C840" s="1"/>
      <c r="D840" s="1"/>
      <c r="E840" s="1"/>
      <c r="F840" s="1"/>
      <c r="H840" s="1"/>
      <c r="I840" s="1"/>
      <c r="J840" s="1"/>
      <c r="K840" s="1"/>
      <c r="L840" s="1"/>
    </row>
    <row r="841" spans="2:12" x14ac:dyDescent="0.3">
      <c r="B841" s="2"/>
      <c r="C841" s="1"/>
      <c r="D841" s="1"/>
      <c r="E841" s="1"/>
      <c r="F841" s="1"/>
      <c r="H841" s="2" t="s">
        <v>41</v>
      </c>
      <c r="I841" s="1"/>
      <c r="J841" s="1"/>
      <c r="K841" s="1"/>
      <c r="L841" s="1"/>
    </row>
    <row r="842" spans="2:12" x14ac:dyDescent="0.3">
      <c r="B842" s="1"/>
      <c r="C842" s="1"/>
      <c r="D842" s="1"/>
      <c r="E842" s="1"/>
      <c r="F842" s="1"/>
      <c r="H842" s="1"/>
      <c r="I842" s="1"/>
      <c r="J842" s="1"/>
      <c r="K842" s="1"/>
      <c r="L842" s="1"/>
    </row>
    <row r="843" spans="2:12" x14ac:dyDescent="0.3">
      <c r="B843" s="1" t="s">
        <v>202</v>
      </c>
      <c r="C843" s="1"/>
      <c r="D843" s="1"/>
      <c r="E843" s="1"/>
      <c r="F843" s="1"/>
      <c r="H843" s="1" t="s">
        <v>202</v>
      </c>
      <c r="I843" s="1"/>
      <c r="J843" s="1"/>
      <c r="K843" s="1"/>
      <c r="L843" s="1"/>
    </row>
    <row r="844" spans="2:12" x14ac:dyDescent="0.3">
      <c r="B844" s="2" t="s">
        <v>1</v>
      </c>
      <c r="C844" s="2" t="s">
        <v>193</v>
      </c>
      <c r="D844" s="1"/>
      <c r="E844" s="1"/>
      <c r="F844" s="1"/>
      <c r="H844" s="2" t="s">
        <v>1</v>
      </c>
      <c r="I844" s="2" t="s">
        <v>193</v>
      </c>
      <c r="J844" s="1"/>
      <c r="K844" s="1"/>
      <c r="L844" s="1"/>
    </row>
    <row r="845" spans="2:12" x14ac:dyDescent="0.3">
      <c r="B845" s="2" t="s">
        <v>3</v>
      </c>
      <c r="C845" s="2" t="s">
        <v>133</v>
      </c>
      <c r="D845" s="1"/>
      <c r="E845" s="1"/>
      <c r="F845" s="1"/>
      <c r="H845" s="2" t="s">
        <v>3</v>
      </c>
      <c r="I845" s="2" t="s">
        <v>133</v>
      </c>
      <c r="J845" s="1"/>
      <c r="K845" s="1"/>
      <c r="L845" s="1"/>
    </row>
    <row r="846" spans="2:12" x14ac:dyDescent="0.3">
      <c r="B846" s="2" t="s">
        <v>4</v>
      </c>
      <c r="C846" s="2" t="s">
        <v>157</v>
      </c>
      <c r="D846" s="1"/>
      <c r="E846" s="1"/>
      <c r="F846" s="1"/>
      <c r="H846" s="2" t="s">
        <v>4</v>
      </c>
      <c r="I846" s="2" t="s">
        <v>157</v>
      </c>
      <c r="J846" s="1"/>
      <c r="K846" s="1"/>
      <c r="L846" s="1"/>
    </row>
    <row r="847" spans="2:12" x14ac:dyDescent="0.3">
      <c r="B847" s="2" t="s">
        <v>6</v>
      </c>
      <c r="C847" s="2" t="s">
        <v>361</v>
      </c>
      <c r="D847" s="1"/>
      <c r="E847" s="1"/>
      <c r="F847" s="1"/>
      <c r="H847" s="2" t="s">
        <v>6</v>
      </c>
      <c r="I847" s="2" t="s">
        <v>361</v>
      </c>
      <c r="J847" s="1"/>
      <c r="K847" s="1"/>
      <c r="L847" s="1"/>
    </row>
    <row r="848" spans="2:12" x14ac:dyDescent="0.3">
      <c r="B848" s="2" t="s">
        <v>7</v>
      </c>
      <c r="C848" s="2" t="s">
        <v>8</v>
      </c>
      <c r="D848" s="1"/>
      <c r="E848" s="1"/>
      <c r="F848" s="1"/>
      <c r="H848" s="2" t="s">
        <v>7</v>
      </c>
      <c r="I848" s="2" t="s">
        <v>137</v>
      </c>
      <c r="J848" s="1"/>
      <c r="K848" s="1"/>
      <c r="L848" s="1"/>
    </row>
    <row r="849" spans="2:14" x14ac:dyDescent="0.3">
      <c r="B849" s="1"/>
      <c r="C849" s="1"/>
      <c r="D849" s="1"/>
      <c r="E849" s="1"/>
      <c r="F849" s="1"/>
      <c r="H849" s="1"/>
      <c r="I849" s="1"/>
      <c r="J849" s="1"/>
      <c r="K849" s="1"/>
      <c r="L849" s="1"/>
    </row>
    <row r="850" spans="2:14" x14ac:dyDescent="0.3">
      <c r="B850" s="3" t="s">
        <v>9</v>
      </c>
      <c r="C850" s="4" t="s">
        <v>10</v>
      </c>
      <c r="D850" s="4" t="s">
        <v>11</v>
      </c>
      <c r="E850" s="4" t="s">
        <v>12</v>
      </c>
      <c r="F850" s="4" t="s">
        <v>13</v>
      </c>
      <c r="H850" s="3" t="s">
        <v>9</v>
      </c>
      <c r="I850" s="4" t="s">
        <v>10</v>
      </c>
      <c r="J850" s="4" t="s">
        <v>11</v>
      </c>
      <c r="K850" s="4" t="s">
        <v>12</v>
      </c>
      <c r="L850" s="4" t="s">
        <v>13</v>
      </c>
    </row>
    <row r="851" spans="2:14" x14ac:dyDescent="0.3">
      <c r="B851" s="5" t="s">
        <v>14</v>
      </c>
      <c r="C851" s="6"/>
      <c r="D851" s="7" t="s">
        <v>11</v>
      </c>
      <c r="E851" s="6"/>
      <c r="F851" s="6"/>
      <c r="H851" s="5" t="s">
        <v>14</v>
      </c>
      <c r="I851" s="6"/>
      <c r="J851" s="7" t="s">
        <v>11</v>
      </c>
      <c r="K851" s="6"/>
      <c r="L851" s="6"/>
    </row>
    <row r="852" spans="2:14" x14ac:dyDescent="0.3">
      <c r="B852" s="8" t="s">
        <v>207</v>
      </c>
      <c r="C852" s="9">
        <v>4842</v>
      </c>
      <c r="D852" s="7" t="s">
        <v>198</v>
      </c>
      <c r="E852" s="10"/>
      <c r="F852" s="9"/>
      <c r="H852" s="8" t="s">
        <v>207</v>
      </c>
      <c r="I852" s="9">
        <v>4842</v>
      </c>
      <c r="J852" s="7" t="s">
        <v>198</v>
      </c>
      <c r="K852" s="10"/>
      <c r="L852" s="9"/>
    </row>
    <row r="853" spans="2:14" x14ac:dyDescent="0.3">
      <c r="B853" s="8" t="s">
        <v>187</v>
      </c>
      <c r="C853" s="9">
        <v>4600</v>
      </c>
      <c r="D853" s="7" t="s">
        <v>198</v>
      </c>
      <c r="E853" s="10">
        <f>Intro_input!$I$52</f>
        <v>1.33</v>
      </c>
      <c r="F853" s="9">
        <f>C853*E853</f>
        <v>6118</v>
      </c>
      <c r="H853" s="8" t="s">
        <v>187</v>
      </c>
      <c r="I853" s="9">
        <v>4600</v>
      </c>
      <c r="J853" s="7" t="s">
        <v>198</v>
      </c>
      <c r="K853" s="10">
        <f>Intro_input!$I$52</f>
        <v>1.33</v>
      </c>
      <c r="L853" s="9">
        <f>I853*K853</f>
        <v>6118</v>
      </c>
    </row>
    <row r="854" spans="2:14" x14ac:dyDescent="0.3">
      <c r="B854" s="5" t="s">
        <v>20</v>
      </c>
      <c r="C854" s="6"/>
      <c r="D854" s="7" t="s">
        <v>11</v>
      </c>
      <c r="E854" s="6"/>
      <c r="F854" s="6">
        <f>SUM(F852:F853)</f>
        <v>6118</v>
      </c>
      <c r="H854" s="5" t="s">
        <v>20</v>
      </c>
      <c r="I854" s="6"/>
      <c r="J854" s="7" t="s">
        <v>11</v>
      </c>
      <c r="K854" s="6"/>
      <c r="L854" s="6">
        <f>SUM(L852:L853)</f>
        <v>6118</v>
      </c>
    </row>
    <row r="855" spans="2:14" x14ac:dyDescent="0.3">
      <c r="B855" s="8" t="s">
        <v>11</v>
      </c>
      <c r="C855" s="9"/>
      <c r="D855" s="7" t="s">
        <v>11</v>
      </c>
      <c r="E855" s="9"/>
      <c r="F855" s="9"/>
      <c r="H855" s="8" t="s">
        <v>11</v>
      </c>
      <c r="I855" s="9"/>
      <c r="J855" s="7" t="s">
        <v>11</v>
      </c>
      <c r="K855" s="9"/>
      <c r="L855" s="9"/>
    </row>
    <row r="856" spans="2:14" x14ac:dyDescent="0.3">
      <c r="B856" s="5" t="s">
        <v>21</v>
      </c>
      <c r="C856" s="6"/>
      <c r="D856" s="7" t="s">
        <v>11</v>
      </c>
      <c r="E856" s="6"/>
      <c r="F856" s="6"/>
      <c r="H856" s="5" t="s">
        <v>21</v>
      </c>
      <c r="I856" s="6"/>
      <c r="J856" s="7" t="s">
        <v>11</v>
      </c>
      <c r="K856" s="6"/>
      <c r="L856" s="6"/>
    </row>
    <row r="857" spans="2:14" x14ac:dyDescent="0.3">
      <c r="B857" s="8" t="s">
        <v>22</v>
      </c>
      <c r="C857" s="9">
        <v>-9</v>
      </c>
      <c r="D857" s="7" t="s">
        <v>16</v>
      </c>
      <c r="E857" s="10">
        <v>37</v>
      </c>
      <c r="F857" s="9">
        <f>C857*E857</f>
        <v>-333</v>
      </c>
      <c r="H857" s="8" t="s">
        <v>22</v>
      </c>
      <c r="I857" s="9">
        <v>-9</v>
      </c>
      <c r="J857" s="7" t="s">
        <v>16</v>
      </c>
      <c r="K857" s="10">
        <v>37</v>
      </c>
      <c r="L857" s="9">
        <f>I857*K857</f>
        <v>-333</v>
      </c>
    </row>
    <row r="858" spans="2:14" x14ac:dyDescent="0.3">
      <c r="B858" s="8" t="s">
        <v>174</v>
      </c>
      <c r="C858" s="9">
        <v>-46</v>
      </c>
      <c r="D858" s="7" t="s">
        <v>16</v>
      </c>
      <c r="E858" s="10">
        <f>Intro_input!$I$17</f>
        <v>10</v>
      </c>
      <c r="F858" s="9">
        <f>C858*E858</f>
        <v>-460</v>
      </c>
      <c r="H858" s="8" t="s">
        <v>174</v>
      </c>
      <c r="I858" s="9">
        <v>-150</v>
      </c>
      <c r="J858" s="7" t="s">
        <v>16</v>
      </c>
      <c r="K858" s="10">
        <f>Intro_input!$I$17</f>
        <v>10</v>
      </c>
      <c r="L858" s="9">
        <f>I858*K858</f>
        <v>-1500</v>
      </c>
      <c r="N858">
        <f>146-150</f>
        <v>-4</v>
      </c>
    </row>
    <row r="859" spans="2:14" x14ac:dyDescent="0.3">
      <c r="B859" s="8" t="s">
        <v>23</v>
      </c>
      <c r="C859" s="9">
        <v>-30</v>
      </c>
      <c r="D859" s="7" t="s">
        <v>24</v>
      </c>
      <c r="E859" s="10"/>
      <c r="F859" s="9"/>
      <c r="H859" s="8" t="s">
        <v>168</v>
      </c>
      <c r="I859" s="9">
        <v>-29</v>
      </c>
      <c r="J859" s="7" t="s">
        <v>16</v>
      </c>
      <c r="K859" s="10">
        <f>Intro_input!$I$18</f>
        <v>16</v>
      </c>
      <c r="L859" s="9">
        <f>I859*K859</f>
        <v>-464</v>
      </c>
    </row>
    <row r="860" spans="2:14" x14ac:dyDescent="0.3">
      <c r="B860" s="8" t="s">
        <v>185</v>
      </c>
      <c r="C860" s="9">
        <v>-118</v>
      </c>
      <c r="D860" s="7" t="s">
        <v>71</v>
      </c>
      <c r="E860" s="10">
        <v>2.6</v>
      </c>
      <c r="F860" s="9">
        <f>C860*E860</f>
        <v>-306.8</v>
      </c>
      <c r="H860" s="8" t="s">
        <v>167</v>
      </c>
      <c r="I860" s="9">
        <v>-179</v>
      </c>
      <c r="J860" s="7" t="s">
        <v>16</v>
      </c>
      <c r="K860" s="10">
        <f>Intro_input!$I$19</f>
        <v>9</v>
      </c>
      <c r="L860" s="9">
        <f>I860*K860</f>
        <v>-1611</v>
      </c>
    </row>
    <row r="861" spans="2:14" x14ac:dyDescent="0.3">
      <c r="B861" s="5" t="s">
        <v>25</v>
      </c>
      <c r="C861" s="6"/>
      <c r="D861" s="7" t="s">
        <v>11</v>
      </c>
      <c r="E861" s="6"/>
      <c r="F861" s="6">
        <f>SUM(F856:F860)</f>
        <v>-1099.8</v>
      </c>
      <c r="H861" s="8" t="s">
        <v>185</v>
      </c>
      <c r="I861" s="9">
        <v>-118</v>
      </c>
      <c r="J861" s="7" t="s">
        <v>71</v>
      </c>
      <c r="K861" s="10">
        <v>2.6</v>
      </c>
      <c r="L861" s="9">
        <f>I861*K861</f>
        <v>-306.8</v>
      </c>
    </row>
    <row r="862" spans="2:14" x14ac:dyDescent="0.3">
      <c r="B862" s="5" t="s">
        <v>26</v>
      </c>
      <c r="C862" s="6"/>
      <c r="D862" s="7" t="s">
        <v>11</v>
      </c>
      <c r="E862" s="6"/>
      <c r="F862" s="6">
        <f>SUM(F854,F861)</f>
        <v>5018.2</v>
      </c>
      <c r="H862" s="5" t="s">
        <v>25</v>
      </c>
      <c r="I862" s="6"/>
      <c r="J862" s="7" t="s">
        <v>11</v>
      </c>
      <c r="K862" s="6"/>
      <c r="L862" s="6">
        <f>SUM(L856:L861)</f>
        <v>-4214.8</v>
      </c>
    </row>
    <row r="863" spans="2:14" x14ac:dyDescent="0.3">
      <c r="B863" s="8" t="s">
        <v>11</v>
      </c>
      <c r="C863" s="9"/>
      <c r="D863" s="7" t="s">
        <v>11</v>
      </c>
      <c r="E863" s="9"/>
      <c r="F863" s="9"/>
      <c r="H863" s="5" t="s">
        <v>26</v>
      </c>
      <c r="I863" s="6"/>
      <c r="J863" s="7" t="s">
        <v>11</v>
      </c>
      <c r="K863" s="6"/>
      <c r="L863" s="6">
        <f>SUM(L854,L862)</f>
        <v>1903.1999999999998</v>
      </c>
    </row>
    <row r="864" spans="2:14" x14ac:dyDescent="0.3">
      <c r="B864" s="5" t="s">
        <v>27</v>
      </c>
      <c r="C864" s="6"/>
      <c r="D864" s="7" t="s">
        <v>11</v>
      </c>
      <c r="E864" s="6"/>
      <c r="F864" s="6"/>
      <c r="H864" s="8" t="s">
        <v>11</v>
      </c>
      <c r="I864" s="9"/>
      <c r="J864" s="7" t="s">
        <v>11</v>
      </c>
      <c r="K864" s="9"/>
      <c r="L864" s="9"/>
    </row>
    <row r="865" spans="2:12" x14ac:dyDescent="0.3">
      <c r="B865" s="8" t="s">
        <v>30</v>
      </c>
      <c r="C865" s="9">
        <v>-30</v>
      </c>
      <c r="D865" s="7" t="s">
        <v>11</v>
      </c>
      <c r="E865" s="9">
        <v>25</v>
      </c>
      <c r="F865" s="9">
        <f t="shared" ref="F865:F870" si="28">C865*E865</f>
        <v>-750</v>
      </c>
      <c r="H865" s="5" t="s">
        <v>27</v>
      </c>
      <c r="I865" s="6"/>
      <c r="J865" s="7" t="s">
        <v>11</v>
      </c>
      <c r="K865" s="6"/>
      <c r="L865" s="6"/>
    </row>
    <row r="866" spans="2:12" x14ac:dyDescent="0.3">
      <c r="B866" s="8" t="s">
        <v>163</v>
      </c>
      <c r="C866" s="9">
        <v>-1</v>
      </c>
      <c r="D866" s="7" t="s">
        <v>11</v>
      </c>
      <c r="E866" s="9">
        <v>100</v>
      </c>
      <c r="F866" s="9">
        <f t="shared" si="28"/>
        <v>-100</v>
      </c>
      <c r="H866" s="8" t="s">
        <v>163</v>
      </c>
      <c r="I866" s="9">
        <v>-1</v>
      </c>
      <c r="J866" s="7" t="s">
        <v>11</v>
      </c>
      <c r="K866" s="9">
        <v>100</v>
      </c>
      <c r="L866" s="9">
        <f>I866*K866</f>
        <v>-100</v>
      </c>
    </row>
    <row r="867" spans="2:12" x14ac:dyDescent="0.3">
      <c r="B867" s="8" t="s">
        <v>73</v>
      </c>
      <c r="C867" s="10">
        <v>-0.33</v>
      </c>
      <c r="D867" s="7" t="s">
        <v>11</v>
      </c>
      <c r="E867" s="9">
        <v>350</v>
      </c>
      <c r="F867" s="9">
        <f t="shared" si="28"/>
        <v>-115.5</v>
      </c>
      <c r="H867" s="8" t="s">
        <v>73</v>
      </c>
      <c r="I867" s="10">
        <v>-0.33</v>
      </c>
      <c r="J867" s="7" t="s">
        <v>11</v>
      </c>
      <c r="K867" s="9">
        <v>350</v>
      </c>
      <c r="L867" s="9">
        <f>I867*K867</f>
        <v>-115.5</v>
      </c>
    </row>
    <row r="868" spans="2:12" x14ac:dyDescent="0.3">
      <c r="B868" s="8" t="s">
        <v>93</v>
      </c>
      <c r="C868" s="9">
        <v>-4</v>
      </c>
      <c r="D868" s="7" t="s">
        <v>11</v>
      </c>
      <c r="E868" s="9">
        <v>225</v>
      </c>
      <c r="F868" s="9">
        <f t="shared" si="28"/>
        <v>-900</v>
      </c>
      <c r="H868" s="8" t="s">
        <v>93</v>
      </c>
      <c r="I868" s="9">
        <v>-4</v>
      </c>
      <c r="J868" s="7" t="s">
        <v>11</v>
      </c>
      <c r="K868" s="9">
        <v>225</v>
      </c>
      <c r="L868" s="9">
        <f>I868*K868</f>
        <v>-900</v>
      </c>
    </row>
    <row r="869" spans="2:12" x14ac:dyDescent="0.3">
      <c r="B869" s="8" t="s">
        <v>238</v>
      </c>
      <c r="C869" s="9">
        <v>-4</v>
      </c>
      <c r="D869" s="7" t="s">
        <v>11</v>
      </c>
      <c r="E869" s="9">
        <v>170</v>
      </c>
      <c r="F869" s="9">
        <f t="shared" si="28"/>
        <v>-680</v>
      </c>
      <c r="H869" s="8" t="s">
        <v>238</v>
      </c>
      <c r="I869" s="9">
        <v>-4</v>
      </c>
      <c r="J869" s="7" t="s">
        <v>11</v>
      </c>
      <c r="K869" s="9">
        <v>170</v>
      </c>
      <c r="L869" s="9">
        <f>I869*K869</f>
        <v>-680</v>
      </c>
    </row>
    <row r="870" spans="2:12" x14ac:dyDescent="0.3">
      <c r="B870" s="8" t="s">
        <v>203</v>
      </c>
      <c r="C870" s="9">
        <v>-4</v>
      </c>
      <c r="D870" s="7" t="s">
        <v>11</v>
      </c>
      <c r="E870" s="9">
        <v>538</v>
      </c>
      <c r="F870" s="9">
        <f t="shared" si="28"/>
        <v>-2152</v>
      </c>
      <c r="H870" s="8" t="s">
        <v>203</v>
      </c>
      <c r="I870" s="9">
        <v>-4</v>
      </c>
      <c r="J870" s="7" t="s">
        <v>11</v>
      </c>
      <c r="K870" s="9">
        <v>538</v>
      </c>
      <c r="L870" s="9">
        <f>I870*K870</f>
        <v>-2152</v>
      </c>
    </row>
    <row r="871" spans="2:12" x14ac:dyDescent="0.3">
      <c r="B871" s="5" t="s">
        <v>39</v>
      </c>
      <c r="C871" s="6"/>
      <c r="D871" s="7" t="s">
        <v>11</v>
      </c>
      <c r="E871" s="6"/>
      <c r="F871" s="6">
        <f>SUM(F865:F870)</f>
        <v>-4697.5</v>
      </c>
      <c r="H871" s="5" t="s">
        <v>39</v>
      </c>
      <c r="I871" s="6"/>
      <c r="J871" s="7" t="s">
        <v>11</v>
      </c>
      <c r="K871" s="6"/>
      <c r="L871" s="6">
        <f>SUM(L866:L870)</f>
        <v>-3947.5</v>
      </c>
    </row>
    <row r="872" spans="2:12" x14ac:dyDescent="0.3">
      <c r="B872" s="8" t="s">
        <v>40</v>
      </c>
      <c r="C872" s="9"/>
      <c r="D872" s="7" t="s">
        <v>11</v>
      </c>
      <c r="E872" s="9"/>
      <c r="F872" s="9">
        <f>SUM(F862,F871)</f>
        <v>320.69999999999982</v>
      </c>
      <c r="H872" s="8" t="s">
        <v>40</v>
      </c>
      <c r="I872" s="9"/>
      <c r="J872" s="7" t="s">
        <v>11</v>
      </c>
      <c r="K872" s="9"/>
      <c r="L872" s="9">
        <f>SUM(L863,L871)</f>
        <v>-2044.3000000000002</v>
      </c>
    </row>
    <row r="873" spans="2:12" x14ac:dyDescent="0.3">
      <c r="B873" s="1"/>
      <c r="C873" s="1"/>
      <c r="D873" s="1"/>
      <c r="E873" s="1"/>
      <c r="F873" s="1"/>
      <c r="H873" s="1"/>
      <c r="I873" s="1"/>
      <c r="J873" s="1"/>
      <c r="K873" s="1"/>
      <c r="L873" s="1"/>
    </row>
    <row r="874" spans="2:12" x14ac:dyDescent="0.3">
      <c r="B874" s="2" t="s">
        <v>257</v>
      </c>
      <c r="C874" s="1"/>
      <c r="D874" s="1"/>
      <c r="E874" s="1"/>
      <c r="F874" s="1"/>
      <c r="H874" s="2" t="s">
        <v>257</v>
      </c>
      <c r="I874" s="1"/>
      <c r="J874" s="1"/>
      <c r="K874" s="1"/>
      <c r="L874" s="1"/>
    </row>
    <row r="875" spans="2:12" x14ac:dyDescent="0.3">
      <c r="B875" s="2" t="s">
        <v>249</v>
      </c>
      <c r="C875" s="1"/>
      <c r="D875" s="1"/>
      <c r="E875" s="1"/>
      <c r="F875" s="1"/>
      <c r="H875" s="2" t="s">
        <v>249</v>
      </c>
      <c r="I875" s="1"/>
      <c r="J875" s="1"/>
      <c r="K875" s="1"/>
      <c r="L875" s="1"/>
    </row>
    <row r="876" spans="2:12" x14ac:dyDescent="0.3">
      <c r="B876" s="2" t="s">
        <v>248</v>
      </c>
      <c r="C876" s="1"/>
      <c r="D876" s="1"/>
      <c r="E876" s="1"/>
      <c r="F876" s="1"/>
      <c r="H876" s="2" t="s">
        <v>248</v>
      </c>
      <c r="I876" s="1"/>
      <c r="J876" s="1"/>
      <c r="K876" s="1"/>
      <c r="L876" s="1"/>
    </row>
    <row r="877" spans="2:12" x14ac:dyDescent="0.3">
      <c r="B877" s="2" t="s">
        <v>247</v>
      </c>
      <c r="C877" s="1"/>
      <c r="D877" s="1"/>
      <c r="E877" s="1"/>
      <c r="F877" s="1"/>
      <c r="H877" s="2" t="s">
        <v>247</v>
      </c>
      <c r="I877" s="1"/>
      <c r="J877" s="1"/>
      <c r="K877" s="1"/>
      <c r="L877" s="1"/>
    </row>
    <row r="878" spans="2:12" x14ac:dyDescent="0.3">
      <c r="B878" s="1"/>
      <c r="C878" s="1"/>
      <c r="D878" s="1"/>
      <c r="E878" s="1"/>
      <c r="F878" s="1"/>
      <c r="H878" s="1"/>
      <c r="I878" s="1"/>
      <c r="J878" s="1"/>
      <c r="K878" s="1"/>
      <c r="L878" s="1"/>
    </row>
    <row r="879" spans="2:12" x14ac:dyDescent="0.3">
      <c r="B879" s="2" t="s">
        <v>41</v>
      </c>
      <c r="C879" s="1"/>
      <c r="D879" s="1"/>
      <c r="E879" s="1"/>
      <c r="F879" s="1"/>
      <c r="H879" s="2" t="s">
        <v>41</v>
      </c>
      <c r="I879" s="1"/>
      <c r="J879" s="1"/>
      <c r="K879" s="1"/>
      <c r="L879" s="1"/>
    </row>
    <row r="880" spans="2:12" x14ac:dyDescent="0.3">
      <c r="B880" s="1"/>
      <c r="C880" s="1"/>
      <c r="D880" s="1"/>
      <c r="E880" s="1"/>
      <c r="F880" s="1"/>
      <c r="H880" s="1"/>
      <c r="I880" s="1"/>
      <c r="J880" s="1"/>
      <c r="K880" s="1"/>
      <c r="L880" s="1"/>
    </row>
    <row r="881" spans="2:12" x14ac:dyDescent="0.3">
      <c r="B881" s="1" t="s">
        <v>202</v>
      </c>
      <c r="C881" s="1"/>
      <c r="D881" s="1"/>
      <c r="E881" s="1"/>
      <c r="F881" s="1"/>
      <c r="H881" s="1" t="s">
        <v>202</v>
      </c>
      <c r="I881" s="1"/>
      <c r="J881" s="1"/>
      <c r="K881" s="1"/>
      <c r="L881" s="1"/>
    </row>
    <row r="882" spans="2:12" x14ac:dyDescent="0.3">
      <c r="B882" s="2" t="s">
        <v>1</v>
      </c>
      <c r="C882" s="2" t="s">
        <v>193</v>
      </c>
      <c r="D882" s="1"/>
      <c r="E882" s="1"/>
      <c r="F882" s="1"/>
      <c r="H882" s="2" t="s">
        <v>1</v>
      </c>
      <c r="I882" s="2" t="s">
        <v>193</v>
      </c>
      <c r="J882" s="1"/>
      <c r="K882" s="1"/>
      <c r="L882" s="1"/>
    </row>
    <row r="883" spans="2:12" x14ac:dyDescent="0.3">
      <c r="B883" s="2" t="s">
        <v>3</v>
      </c>
      <c r="C883" s="2" t="s">
        <v>133</v>
      </c>
      <c r="D883" s="1"/>
      <c r="E883" s="1"/>
      <c r="F883" s="1"/>
      <c r="H883" s="2" t="s">
        <v>3</v>
      </c>
      <c r="I883" s="2" t="s">
        <v>133</v>
      </c>
      <c r="J883" s="1"/>
      <c r="K883" s="1"/>
      <c r="L883" s="1"/>
    </row>
    <row r="884" spans="2:12" x14ac:dyDescent="0.3">
      <c r="B884" s="2" t="s">
        <v>4</v>
      </c>
      <c r="C884" s="2" t="s">
        <v>157</v>
      </c>
      <c r="D884" s="1"/>
      <c r="E884" s="1"/>
      <c r="F884" s="1"/>
      <c r="H884" s="2" t="s">
        <v>4</v>
      </c>
      <c r="I884" s="2" t="s">
        <v>157</v>
      </c>
      <c r="J884" s="1"/>
      <c r="K884" s="1"/>
      <c r="L884" s="1"/>
    </row>
    <row r="885" spans="2:12" x14ac:dyDescent="0.3">
      <c r="B885" s="2" t="s">
        <v>6</v>
      </c>
      <c r="C885" s="2" t="s">
        <v>361</v>
      </c>
      <c r="D885" s="1"/>
      <c r="E885" s="1"/>
      <c r="F885" s="1"/>
      <c r="H885" s="2" t="s">
        <v>6</v>
      </c>
      <c r="I885" s="2" t="s">
        <v>361</v>
      </c>
      <c r="J885" s="1"/>
      <c r="K885" s="1"/>
      <c r="L885" s="1"/>
    </row>
    <row r="886" spans="2:12" x14ac:dyDescent="0.3">
      <c r="B886" s="2" t="s">
        <v>7</v>
      </c>
      <c r="C886" s="2" t="s">
        <v>8</v>
      </c>
      <c r="D886" s="1"/>
      <c r="E886" s="1"/>
      <c r="F886" s="1"/>
      <c r="H886" s="2" t="s">
        <v>7</v>
      </c>
      <c r="I886" s="2" t="s">
        <v>137</v>
      </c>
      <c r="J886" s="1"/>
      <c r="K886" s="1"/>
      <c r="L886" s="1"/>
    </row>
    <row r="887" spans="2:12" x14ac:dyDescent="0.3">
      <c r="B887" s="1"/>
      <c r="C887" s="1"/>
      <c r="D887" s="1"/>
      <c r="E887" s="1"/>
      <c r="F887" s="1"/>
      <c r="H887" s="1"/>
      <c r="I887" s="1"/>
      <c r="J887" s="1"/>
      <c r="K887" s="1"/>
      <c r="L887" s="1"/>
    </row>
    <row r="888" spans="2:12" x14ac:dyDescent="0.3">
      <c r="B888" s="3" t="s">
        <v>9</v>
      </c>
      <c r="C888" s="4" t="s">
        <v>10</v>
      </c>
      <c r="D888" s="4" t="s">
        <v>11</v>
      </c>
      <c r="E888" s="4" t="s">
        <v>12</v>
      </c>
      <c r="F888" s="4" t="s">
        <v>13</v>
      </c>
      <c r="H888" s="3" t="s">
        <v>9</v>
      </c>
      <c r="I888" s="4" t="s">
        <v>10</v>
      </c>
      <c r="J888" s="4" t="s">
        <v>11</v>
      </c>
      <c r="K888" s="4" t="s">
        <v>12</v>
      </c>
      <c r="L888" s="4" t="s">
        <v>13</v>
      </c>
    </row>
    <row r="889" spans="2:12" x14ac:dyDescent="0.3">
      <c r="B889" s="5" t="s">
        <v>14</v>
      </c>
      <c r="C889" s="6"/>
      <c r="D889" s="7" t="s">
        <v>11</v>
      </c>
      <c r="E889" s="6"/>
      <c r="F889" s="6"/>
      <c r="H889" s="5" t="s">
        <v>14</v>
      </c>
      <c r="I889" s="6"/>
      <c r="J889" s="7" t="s">
        <v>11</v>
      </c>
      <c r="K889" s="6"/>
      <c r="L889" s="6"/>
    </row>
    <row r="890" spans="2:12" x14ac:dyDescent="0.3">
      <c r="B890" s="8" t="s">
        <v>207</v>
      </c>
      <c r="C890" s="9">
        <v>4116</v>
      </c>
      <c r="D890" s="7" t="s">
        <v>198</v>
      </c>
      <c r="E890" s="10"/>
      <c r="F890" s="9"/>
      <c r="H890" s="8" t="s">
        <v>207</v>
      </c>
      <c r="I890" s="9">
        <v>4116</v>
      </c>
      <c r="J890" s="7" t="s">
        <v>198</v>
      </c>
      <c r="K890" s="10"/>
      <c r="L890" s="9"/>
    </row>
    <row r="891" spans="2:12" x14ac:dyDescent="0.3">
      <c r="B891" s="8" t="s">
        <v>206</v>
      </c>
      <c r="C891" s="9">
        <v>3910</v>
      </c>
      <c r="D891" s="7" t="s">
        <v>198</v>
      </c>
      <c r="E891" s="10">
        <f>Intro_input!$I$52</f>
        <v>1.33</v>
      </c>
      <c r="F891" s="9">
        <f>C891*E891</f>
        <v>5200.3</v>
      </c>
      <c r="H891" s="8" t="s">
        <v>206</v>
      </c>
      <c r="I891" s="9">
        <v>3910</v>
      </c>
      <c r="J891" s="7" t="s">
        <v>198</v>
      </c>
      <c r="K891" s="10">
        <f>Intro_input!$I$52</f>
        <v>1.33</v>
      </c>
      <c r="L891" s="9">
        <f>I891*K891</f>
        <v>5200.3</v>
      </c>
    </row>
    <row r="892" spans="2:12" x14ac:dyDescent="0.3">
      <c r="B892" s="5" t="s">
        <v>20</v>
      </c>
      <c r="C892" s="6"/>
      <c r="D892" s="7" t="s">
        <v>11</v>
      </c>
      <c r="E892" s="6"/>
      <c r="F892" s="6">
        <f>SUM(F890:F891)</f>
        <v>5200.3</v>
      </c>
      <c r="H892" s="5" t="s">
        <v>20</v>
      </c>
      <c r="I892" s="6"/>
      <c r="J892" s="7" t="s">
        <v>11</v>
      </c>
      <c r="K892" s="6"/>
      <c r="L892" s="6">
        <f>SUM(L890:L891)</f>
        <v>5200.3</v>
      </c>
    </row>
    <row r="893" spans="2:12" x14ac:dyDescent="0.3">
      <c r="B893" s="8" t="s">
        <v>11</v>
      </c>
      <c r="C893" s="9"/>
      <c r="D893" s="7" t="s">
        <v>11</v>
      </c>
      <c r="E893" s="9"/>
      <c r="F893" s="9"/>
      <c r="H893" s="8" t="s">
        <v>11</v>
      </c>
      <c r="I893" s="9"/>
      <c r="J893" s="7" t="s">
        <v>11</v>
      </c>
      <c r="K893" s="9"/>
      <c r="L893" s="9"/>
    </row>
    <row r="894" spans="2:12" x14ac:dyDescent="0.3">
      <c r="B894" s="5" t="s">
        <v>21</v>
      </c>
      <c r="C894" s="6"/>
      <c r="D894" s="7" t="s">
        <v>11</v>
      </c>
      <c r="E894" s="6"/>
      <c r="F894" s="6"/>
      <c r="H894" s="5" t="s">
        <v>21</v>
      </c>
      <c r="I894" s="6"/>
      <c r="J894" s="7" t="s">
        <v>11</v>
      </c>
      <c r="K894" s="6"/>
      <c r="L894" s="6"/>
    </row>
    <row r="895" spans="2:12" x14ac:dyDescent="0.3">
      <c r="B895" s="8" t="s">
        <v>22</v>
      </c>
      <c r="C895" s="9">
        <v>-9</v>
      </c>
      <c r="D895" s="7" t="s">
        <v>16</v>
      </c>
      <c r="E895" s="10">
        <v>37</v>
      </c>
      <c r="F895" s="9">
        <f>C895*E895</f>
        <v>-333</v>
      </c>
      <c r="H895" s="8" t="s">
        <v>22</v>
      </c>
      <c r="I895" s="9">
        <v>-9</v>
      </c>
      <c r="J895" s="7" t="s">
        <v>16</v>
      </c>
      <c r="K895" s="10">
        <v>37</v>
      </c>
      <c r="L895" s="9">
        <f>I895*K895</f>
        <v>-333</v>
      </c>
    </row>
    <row r="896" spans="2:12" x14ac:dyDescent="0.3">
      <c r="B896" s="8" t="s">
        <v>174</v>
      </c>
      <c r="C896" s="9">
        <v>-46</v>
      </c>
      <c r="D896" s="7" t="s">
        <v>16</v>
      </c>
      <c r="E896" s="10">
        <f>Intro_input!$I$17</f>
        <v>10</v>
      </c>
      <c r="F896" s="9">
        <f>C896*E896</f>
        <v>-460</v>
      </c>
      <c r="H896" s="8" t="s">
        <v>174</v>
      </c>
      <c r="I896" s="9">
        <v>-150</v>
      </c>
      <c r="J896" s="7" t="s">
        <v>16</v>
      </c>
      <c r="K896" s="10">
        <f>Intro_input!$I$17</f>
        <v>10</v>
      </c>
      <c r="L896" s="9">
        <f>I896*K896</f>
        <v>-1500</v>
      </c>
    </row>
    <row r="897" spans="2:12" x14ac:dyDescent="0.3">
      <c r="B897" s="8" t="s">
        <v>23</v>
      </c>
      <c r="C897" s="9">
        <v>-30</v>
      </c>
      <c r="D897" s="7" t="s">
        <v>24</v>
      </c>
      <c r="E897" s="10"/>
      <c r="F897" s="9"/>
      <c r="H897" s="8" t="s">
        <v>168</v>
      </c>
      <c r="I897" s="9">
        <v>-21</v>
      </c>
      <c r="J897" s="7" t="s">
        <v>16</v>
      </c>
      <c r="K897" s="10">
        <f>Intro_input!$I$18</f>
        <v>16</v>
      </c>
      <c r="L897" s="9">
        <f>I897*K897</f>
        <v>-336</v>
      </c>
    </row>
    <row r="898" spans="2:12" x14ac:dyDescent="0.3">
      <c r="B898" s="8" t="s">
        <v>185</v>
      </c>
      <c r="C898" s="9">
        <v>-77</v>
      </c>
      <c r="D898" s="7" t="s">
        <v>71</v>
      </c>
      <c r="E898" s="10">
        <v>2.6</v>
      </c>
      <c r="F898" s="9">
        <f>C898*E898</f>
        <v>-200.20000000000002</v>
      </c>
      <c r="H898" s="8" t="s">
        <v>167</v>
      </c>
      <c r="I898" s="9">
        <v>-117</v>
      </c>
      <c r="J898" s="7" t="s">
        <v>16</v>
      </c>
      <c r="K898" s="10">
        <f>Intro_input!$I$19</f>
        <v>9</v>
      </c>
      <c r="L898" s="9">
        <f>I898*K898</f>
        <v>-1053</v>
      </c>
    </row>
    <row r="899" spans="2:12" x14ac:dyDescent="0.3">
      <c r="B899" s="5" t="s">
        <v>25</v>
      </c>
      <c r="C899" s="6"/>
      <c r="D899" s="7" t="s">
        <v>11</v>
      </c>
      <c r="E899" s="6"/>
      <c r="F899" s="6">
        <f>SUM(F894:F898)</f>
        <v>-993.2</v>
      </c>
      <c r="H899" s="8" t="s">
        <v>185</v>
      </c>
      <c r="I899" s="9">
        <v>-77</v>
      </c>
      <c r="J899" s="7" t="s">
        <v>71</v>
      </c>
      <c r="K899" s="10">
        <v>2.6</v>
      </c>
      <c r="L899" s="9">
        <f>I899*K899</f>
        <v>-200.20000000000002</v>
      </c>
    </row>
    <row r="900" spans="2:12" x14ac:dyDescent="0.3">
      <c r="B900" s="5" t="s">
        <v>26</v>
      </c>
      <c r="C900" s="6"/>
      <c r="D900" s="7" t="s">
        <v>11</v>
      </c>
      <c r="E900" s="6"/>
      <c r="F900" s="6">
        <f>SUM(F892,F899)</f>
        <v>4207.1000000000004</v>
      </c>
      <c r="H900" s="5" t="s">
        <v>25</v>
      </c>
      <c r="I900" s="6"/>
      <c r="J900" s="7" t="s">
        <v>11</v>
      </c>
      <c r="K900" s="6"/>
      <c r="L900" s="6">
        <f>SUM(L894:L899)</f>
        <v>-3422.2</v>
      </c>
    </row>
    <row r="901" spans="2:12" x14ac:dyDescent="0.3">
      <c r="B901" s="8" t="s">
        <v>11</v>
      </c>
      <c r="C901" s="9"/>
      <c r="D901" s="7" t="s">
        <v>11</v>
      </c>
      <c r="E901" s="9"/>
      <c r="F901" s="9"/>
      <c r="H901" s="5" t="s">
        <v>26</v>
      </c>
      <c r="I901" s="6"/>
      <c r="J901" s="7" t="s">
        <v>11</v>
      </c>
      <c r="K901" s="6"/>
      <c r="L901" s="6">
        <f>SUM(L892,L900)</f>
        <v>1778.1000000000004</v>
      </c>
    </row>
    <row r="902" spans="2:12" x14ac:dyDescent="0.3">
      <c r="B902" s="5" t="s">
        <v>27</v>
      </c>
      <c r="C902" s="6"/>
      <c r="D902" s="7" t="s">
        <v>11</v>
      </c>
      <c r="E902" s="6"/>
      <c r="F902" s="6"/>
      <c r="H902" s="8" t="s">
        <v>11</v>
      </c>
      <c r="I902" s="9"/>
      <c r="J902" s="7" t="s">
        <v>11</v>
      </c>
      <c r="K902" s="9"/>
      <c r="L902" s="9"/>
    </row>
    <row r="903" spans="2:12" x14ac:dyDescent="0.3">
      <c r="B903" s="8" t="s">
        <v>30</v>
      </c>
      <c r="C903" s="9">
        <v>-30</v>
      </c>
      <c r="D903" s="7" t="s">
        <v>11</v>
      </c>
      <c r="E903" s="9">
        <v>25</v>
      </c>
      <c r="F903" s="9">
        <f t="shared" ref="F903:F908" si="29">C903*E903</f>
        <v>-750</v>
      </c>
      <c r="H903" s="5" t="s">
        <v>27</v>
      </c>
      <c r="I903" s="6"/>
      <c r="J903" s="7" t="s">
        <v>11</v>
      </c>
      <c r="K903" s="6"/>
      <c r="L903" s="6"/>
    </row>
    <row r="904" spans="2:12" x14ac:dyDescent="0.3">
      <c r="B904" s="8" t="s">
        <v>163</v>
      </c>
      <c r="C904" s="9">
        <v>-1</v>
      </c>
      <c r="D904" s="7" t="s">
        <v>11</v>
      </c>
      <c r="E904" s="9">
        <v>100</v>
      </c>
      <c r="F904" s="9">
        <f t="shared" si="29"/>
        <v>-100</v>
      </c>
      <c r="H904" s="8" t="s">
        <v>163</v>
      </c>
      <c r="I904" s="9">
        <v>-1</v>
      </c>
      <c r="J904" s="7" t="s">
        <v>11</v>
      </c>
      <c r="K904" s="9">
        <v>100</v>
      </c>
      <c r="L904" s="9">
        <f>I904*K904</f>
        <v>-100</v>
      </c>
    </row>
    <row r="905" spans="2:12" x14ac:dyDescent="0.3">
      <c r="B905" s="8" t="s">
        <v>73</v>
      </c>
      <c r="C905" s="10">
        <v>-0.33</v>
      </c>
      <c r="D905" s="7" t="s">
        <v>11</v>
      </c>
      <c r="E905" s="9">
        <v>350</v>
      </c>
      <c r="F905" s="9">
        <f t="shared" si="29"/>
        <v>-115.5</v>
      </c>
      <c r="H905" s="8" t="s">
        <v>73</v>
      </c>
      <c r="I905" s="10">
        <v>-0.33</v>
      </c>
      <c r="J905" s="7" t="s">
        <v>11</v>
      </c>
      <c r="K905" s="9">
        <v>350</v>
      </c>
      <c r="L905" s="9">
        <f>I905*K905</f>
        <v>-115.5</v>
      </c>
    </row>
    <row r="906" spans="2:12" x14ac:dyDescent="0.3">
      <c r="B906" s="8" t="s">
        <v>93</v>
      </c>
      <c r="C906" s="9">
        <v>-3</v>
      </c>
      <c r="D906" s="7" t="s">
        <v>11</v>
      </c>
      <c r="E906" s="9">
        <v>225</v>
      </c>
      <c r="F906" s="9">
        <f t="shared" si="29"/>
        <v>-675</v>
      </c>
      <c r="H906" s="8" t="s">
        <v>93</v>
      </c>
      <c r="I906" s="9">
        <v>-3</v>
      </c>
      <c r="J906" s="7" t="s">
        <v>11</v>
      </c>
      <c r="K906" s="9">
        <v>225</v>
      </c>
      <c r="L906" s="9">
        <f>I906*K906</f>
        <v>-675</v>
      </c>
    </row>
    <row r="907" spans="2:12" x14ac:dyDescent="0.3">
      <c r="B907" s="8" t="s">
        <v>238</v>
      </c>
      <c r="C907" s="9">
        <v>-3</v>
      </c>
      <c r="D907" s="7" t="s">
        <v>11</v>
      </c>
      <c r="E907" s="9">
        <v>170</v>
      </c>
      <c r="F907" s="9">
        <f t="shared" si="29"/>
        <v>-510</v>
      </c>
      <c r="H907" s="8" t="s">
        <v>238</v>
      </c>
      <c r="I907" s="9">
        <v>-3</v>
      </c>
      <c r="J907" s="7" t="s">
        <v>11</v>
      </c>
      <c r="K907" s="9">
        <v>170</v>
      </c>
      <c r="L907" s="9">
        <f>I907*K907</f>
        <v>-510</v>
      </c>
    </row>
    <row r="908" spans="2:12" x14ac:dyDescent="0.3">
      <c r="B908" s="8" t="s">
        <v>203</v>
      </c>
      <c r="C908" s="9">
        <v>-3</v>
      </c>
      <c r="D908" s="7" t="s">
        <v>11</v>
      </c>
      <c r="E908" s="9">
        <v>512</v>
      </c>
      <c r="F908" s="9">
        <f t="shared" si="29"/>
        <v>-1536</v>
      </c>
      <c r="H908" s="8" t="s">
        <v>203</v>
      </c>
      <c r="I908" s="9">
        <v>-3</v>
      </c>
      <c r="J908" s="7" t="s">
        <v>11</v>
      </c>
      <c r="K908" s="9">
        <v>512</v>
      </c>
      <c r="L908" s="9">
        <f>I908*K908</f>
        <v>-1536</v>
      </c>
    </row>
    <row r="909" spans="2:12" x14ac:dyDescent="0.3">
      <c r="B909" s="5" t="s">
        <v>39</v>
      </c>
      <c r="C909" s="6"/>
      <c r="D909" s="7" t="s">
        <v>11</v>
      </c>
      <c r="E909" s="6"/>
      <c r="F909" s="6">
        <f>SUM(F903:F908)</f>
        <v>-3686.5</v>
      </c>
      <c r="H909" s="5" t="s">
        <v>39</v>
      </c>
      <c r="I909" s="6"/>
      <c r="J909" s="7" t="s">
        <v>11</v>
      </c>
      <c r="K909" s="6"/>
      <c r="L909" s="6">
        <f>SUM(L904:L908)</f>
        <v>-2936.5</v>
      </c>
    </row>
    <row r="910" spans="2:12" x14ac:dyDescent="0.3">
      <c r="B910" s="8" t="s">
        <v>40</v>
      </c>
      <c r="C910" s="9"/>
      <c r="D910" s="7" t="s">
        <v>11</v>
      </c>
      <c r="E910" s="9"/>
      <c r="F910" s="9">
        <f>SUM(F900,F909)</f>
        <v>520.60000000000036</v>
      </c>
      <c r="H910" s="8" t="s">
        <v>40</v>
      </c>
      <c r="I910" s="9"/>
      <c r="J910" s="7" t="s">
        <v>11</v>
      </c>
      <c r="K910" s="9"/>
      <c r="L910" s="9">
        <f>SUM(L901,L909)</f>
        <v>-1158.3999999999996</v>
      </c>
    </row>
    <row r="911" spans="2:12" x14ac:dyDescent="0.3">
      <c r="B911" s="1"/>
      <c r="C911" s="1"/>
      <c r="D911" s="1"/>
      <c r="E911" s="1"/>
      <c r="F911" s="1"/>
      <c r="H911" s="1"/>
      <c r="I911" s="1"/>
      <c r="J911" s="1"/>
      <c r="K911" s="1"/>
      <c r="L911" s="1"/>
    </row>
    <row r="912" spans="2:12" x14ac:dyDescent="0.3">
      <c r="B912" s="2" t="s">
        <v>255</v>
      </c>
      <c r="C912" s="1"/>
      <c r="D912" s="1"/>
      <c r="E912" s="1"/>
      <c r="F912" s="1"/>
      <c r="H912" s="2" t="s">
        <v>255</v>
      </c>
      <c r="I912" s="1"/>
      <c r="J912" s="1"/>
      <c r="K912" s="1"/>
      <c r="L912" s="1"/>
    </row>
    <row r="913" spans="2:12" x14ac:dyDescent="0.3">
      <c r="B913" s="2" t="s">
        <v>249</v>
      </c>
      <c r="C913" s="1"/>
      <c r="D913" s="1"/>
      <c r="E913" s="1"/>
      <c r="F913" s="1"/>
      <c r="H913" s="2" t="s">
        <v>249</v>
      </c>
      <c r="I913" s="1"/>
      <c r="J913" s="1"/>
      <c r="K913" s="1"/>
      <c r="L913" s="1"/>
    </row>
    <row r="914" spans="2:12" x14ac:dyDescent="0.3">
      <c r="B914" s="2" t="s">
        <v>248</v>
      </c>
      <c r="C914" s="1"/>
      <c r="D914" s="1"/>
      <c r="E914" s="1"/>
      <c r="F914" s="1"/>
      <c r="H914" s="2" t="s">
        <v>248</v>
      </c>
      <c r="I914" s="1"/>
      <c r="J914" s="1"/>
      <c r="K914" s="1"/>
      <c r="L914" s="1"/>
    </row>
    <row r="915" spans="2:12" x14ac:dyDescent="0.3">
      <c r="B915" s="2" t="s">
        <v>247</v>
      </c>
      <c r="C915" s="1"/>
      <c r="D915" s="1"/>
      <c r="E915" s="1"/>
      <c r="F915" s="1"/>
      <c r="H915" s="2" t="s">
        <v>247</v>
      </c>
      <c r="I915" s="1"/>
      <c r="J915" s="1"/>
      <c r="K915" s="1"/>
      <c r="L915" s="1"/>
    </row>
    <row r="916" spans="2:12" x14ac:dyDescent="0.3">
      <c r="B916" s="1"/>
      <c r="C916" s="1"/>
      <c r="D916" s="1"/>
      <c r="E916" s="1"/>
      <c r="F916" s="1"/>
      <c r="H916" s="1"/>
      <c r="I916" s="1"/>
      <c r="J916" s="1"/>
      <c r="K916" s="1"/>
      <c r="L916" s="1"/>
    </row>
    <row r="917" spans="2:12" x14ac:dyDescent="0.3">
      <c r="B917" s="2" t="s">
        <v>41</v>
      </c>
      <c r="C917" s="1"/>
      <c r="D917" s="1"/>
      <c r="E917" s="1"/>
      <c r="F917" s="1"/>
      <c r="H917" s="2" t="s">
        <v>41</v>
      </c>
      <c r="I917" s="1"/>
      <c r="J917" s="1"/>
      <c r="K917" s="1"/>
      <c r="L917" s="1"/>
    </row>
    <row r="918" spans="2:12" x14ac:dyDescent="0.3">
      <c r="B918" s="1"/>
      <c r="C918" s="1"/>
      <c r="D918" s="1"/>
      <c r="E918" s="1"/>
      <c r="F918" s="1"/>
      <c r="H918" s="1"/>
      <c r="I918" s="1"/>
      <c r="J918" s="1"/>
      <c r="K918" s="1"/>
      <c r="L918" s="1"/>
    </row>
    <row r="919" spans="2:12" x14ac:dyDescent="0.3">
      <c r="B919" s="1" t="s">
        <v>202</v>
      </c>
      <c r="C919" s="1"/>
      <c r="D919" s="1"/>
      <c r="E919" s="1"/>
      <c r="F919" s="1"/>
      <c r="H919" s="1" t="s">
        <v>202</v>
      </c>
      <c r="I919" s="1"/>
      <c r="J919" s="1"/>
      <c r="K919" s="1"/>
      <c r="L919" s="1"/>
    </row>
    <row r="920" spans="2:12" x14ac:dyDescent="0.3">
      <c r="B920" s="2" t="s">
        <v>1</v>
      </c>
      <c r="C920" s="2" t="s">
        <v>193</v>
      </c>
      <c r="D920" s="1"/>
      <c r="E920" s="1"/>
      <c r="F920" s="1"/>
      <c r="H920" s="2" t="s">
        <v>1</v>
      </c>
      <c r="I920" s="2" t="s">
        <v>193</v>
      </c>
      <c r="J920" s="1"/>
      <c r="K920" s="1"/>
      <c r="L920" s="1"/>
    </row>
    <row r="921" spans="2:12" x14ac:dyDescent="0.3">
      <c r="B921" s="2" t="s">
        <v>3</v>
      </c>
      <c r="C921" s="2" t="s">
        <v>133</v>
      </c>
      <c r="D921" s="1"/>
      <c r="E921" s="1"/>
      <c r="F921" s="1"/>
      <c r="H921" s="2" t="s">
        <v>3</v>
      </c>
      <c r="I921" s="2" t="s">
        <v>133</v>
      </c>
      <c r="J921" s="1"/>
      <c r="K921" s="1"/>
      <c r="L921" s="1"/>
    </row>
    <row r="922" spans="2:12" x14ac:dyDescent="0.3">
      <c r="B922" s="2" t="s">
        <v>4</v>
      </c>
      <c r="C922" s="2" t="s">
        <v>157</v>
      </c>
      <c r="D922" s="1"/>
      <c r="E922" s="1"/>
      <c r="F922" s="1"/>
      <c r="H922" s="2" t="s">
        <v>4</v>
      </c>
      <c r="I922" s="2" t="s">
        <v>157</v>
      </c>
      <c r="J922" s="1"/>
      <c r="K922" s="1"/>
      <c r="L922" s="1"/>
    </row>
    <row r="923" spans="2:12" x14ac:dyDescent="0.3">
      <c r="B923" s="2" t="s">
        <v>6</v>
      </c>
      <c r="C923" s="2" t="s">
        <v>361</v>
      </c>
      <c r="D923" s="1"/>
      <c r="E923" s="1"/>
      <c r="F923" s="1"/>
      <c r="H923" s="2" t="s">
        <v>6</v>
      </c>
      <c r="I923" s="2" t="s">
        <v>361</v>
      </c>
      <c r="J923" s="1"/>
      <c r="K923" s="1"/>
      <c r="L923" s="1"/>
    </row>
    <row r="924" spans="2:12" x14ac:dyDescent="0.3">
      <c r="B924" s="2" t="s">
        <v>7</v>
      </c>
      <c r="C924" s="2" t="s">
        <v>8</v>
      </c>
      <c r="D924" s="1"/>
      <c r="E924" s="1"/>
      <c r="F924" s="1"/>
      <c r="H924" s="2" t="s">
        <v>7</v>
      </c>
      <c r="I924" s="2" t="s">
        <v>137</v>
      </c>
      <c r="J924" s="1"/>
      <c r="K924" s="1"/>
      <c r="L924" s="1"/>
    </row>
    <row r="925" spans="2:12" x14ac:dyDescent="0.3">
      <c r="B925" s="1"/>
      <c r="C925" s="1"/>
      <c r="D925" s="1"/>
      <c r="E925" s="1"/>
      <c r="F925" s="1"/>
      <c r="H925" s="1"/>
      <c r="I925" s="1"/>
      <c r="J925" s="1"/>
      <c r="K925" s="1"/>
      <c r="L925" s="1"/>
    </row>
    <row r="926" spans="2:12" x14ac:dyDescent="0.3">
      <c r="B926" s="3" t="s">
        <v>9</v>
      </c>
      <c r="C926" s="4" t="s">
        <v>10</v>
      </c>
      <c r="D926" s="4" t="s">
        <v>11</v>
      </c>
      <c r="E926" s="4" t="s">
        <v>12</v>
      </c>
      <c r="F926" s="4" t="s">
        <v>13</v>
      </c>
      <c r="H926" s="3" t="s">
        <v>9</v>
      </c>
      <c r="I926" s="4" t="s">
        <v>10</v>
      </c>
      <c r="J926" s="4" t="s">
        <v>11</v>
      </c>
      <c r="K926" s="4" t="s">
        <v>12</v>
      </c>
      <c r="L926" s="4" t="s">
        <v>13</v>
      </c>
    </row>
    <row r="927" spans="2:12" x14ac:dyDescent="0.3">
      <c r="B927" s="1"/>
      <c r="C927" s="1"/>
      <c r="D927" s="1"/>
      <c r="E927" s="1"/>
      <c r="F927" s="1"/>
      <c r="H927" s="5" t="s">
        <v>14</v>
      </c>
      <c r="I927" s="6"/>
      <c r="J927" s="7" t="s">
        <v>11</v>
      </c>
      <c r="K927" s="6"/>
      <c r="L927" s="6"/>
    </row>
    <row r="928" spans="2:12" x14ac:dyDescent="0.3">
      <c r="B928" s="2" t="s">
        <v>256</v>
      </c>
      <c r="C928" s="1"/>
      <c r="D928" s="1"/>
      <c r="E928" s="1"/>
      <c r="F928" s="1"/>
      <c r="H928" s="8" t="s">
        <v>199</v>
      </c>
      <c r="I928" s="9">
        <v>2040</v>
      </c>
      <c r="J928" s="7" t="s">
        <v>198</v>
      </c>
      <c r="K928" s="10">
        <f>Intro_input!$I$51</f>
        <v>0.92</v>
      </c>
      <c r="L928" s="9">
        <f>I928*K928</f>
        <v>1876.8000000000002</v>
      </c>
    </row>
    <row r="929" spans="2:12" x14ac:dyDescent="0.3">
      <c r="B929" s="1"/>
      <c r="C929" s="1"/>
      <c r="D929" s="1"/>
      <c r="E929" s="1"/>
      <c r="F929" s="1"/>
      <c r="H929" s="5" t="s">
        <v>20</v>
      </c>
      <c r="I929" s="6"/>
      <c r="J929" s="7" t="s">
        <v>11</v>
      </c>
      <c r="K929" s="6"/>
      <c r="L929" s="6">
        <f>SUM(L928:L928)</f>
        <v>1876.8000000000002</v>
      </c>
    </row>
    <row r="930" spans="2:12" x14ac:dyDescent="0.3">
      <c r="B930" s="2" t="s">
        <v>41</v>
      </c>
      <c r="C930" s="1"/>
      <c r="D930" s="1"/>
      <c r="E930" s="1"/>
      <c r="F930" s="1"/>
      <c r="H930" s="8" t="s">
        <v>11</v>
      </c>
      <c r="I930" s="9"/>
      <c r="J930" s="7" t="s">
        <v>11</v>
      </c>
      <c r="K930" s="9"/>
      <c r="L930" s="9"/>
    </row>
    <row r="931" spans="2:12" x14ac:dyDescent="0.3">
      <c r="B931" s="2"/>
      <c r="C931" s="1"/>
      <c r="D931" s="1"/>
      <c r="E931" s="1"/>
      <c r="F931" s="1"/>
      <c r="H931" s="5" t="s">
        <v>21</v>
      </c>
      <c r="I931" s="6"/>
      <c r="J931" s="7" t="s">
        <v>11</v>
      </c>
      <c r="K931" s="6"/>
      <c r="L931" s="6"/>
    </row>
    <row r="932" spans="2:12" x14ac:dyDescent="0.3">
      <c r="B932" s="2"/>
      <c r="C932" s="1"/>
      <c r="D932" s="1"/>
      <c r="E932" s="1"/>
      <c r="F932" s="1"/>
      <c r="H932" s="8" t="s">
        <v>22</v>
      </c>
      <c r="I932" s="9">
        <v>-9</v>
      </c>
      <c r="J932" s="7" t="s">
        <v>16</v>
      </c>
      <c r="K932" s="10">
        <v>36</v>
      </c>
      <c r="L932" s="9">
        <f>I932*K932</f>
        <v>-324</v>
      </c>
    </row>
    <row r="933" spans="2:12" x14ac:dyDescent="0.3">
      <c r="B933" s="2"/>
      <c r="C933" s="1"/>
      <c r="D933" s="1"/>
      <c r="E933" s="1"/>
      <c r="F933" s="1"/>
      <c r="H933" s="8" t="s">
        <v>174</v>
      </c>
      <c r="I933" s="9">
        <v>-150</v>
      </c>
      <c r="J933" s="7" t="s">
        <v>16</v>
      </c>
      <c r="K933" s="10">
        <f>Intro_input!$I$17</f>
        <v>10</v>
      </c>
      <c r="L933" s="9">
        <f>I933*K933</f>
        <v>-1500</v>
      </c>
    </row>
    <row r="934" spans="2:12" x14ac:dyDescent="0.3">
      <c r="B934" s="2"/>
      <c r="C934" s="1"/>
      <c r="D934" s="1"/>
      <c r="E934" s="1"/>
      <c r="F934" s="1"/>
      <c r="H934" s="8" t="s">
        <v>168</v>
      </c>
      <c r="I934" s="9">
        <v>-3</v>
      </c>
      <c r="J934" s="7" t="s">
        <v>16</v>
      </c>
      <c r="K934" s="10">
        <f>Intro_input!$I$18</f>
        <v>16</v>
      </c>
      <c r="L934" s="9">
        <f>I934*K934</f>
        <v>-48</v>
      </c>
    </row>
    <row r="935" spans="2:12" x14ac:dyDescent="0.3">
      <c r="B935" s="2"/>
      <c r="C935" s="1"/>
      <c r="D935" s="1"/>
      <c r="E935" s="1"/>
      <c r="F935" s="1"/>
      <c r="H935" s="8" t="s">
        <v>167</v>
      </c>
      <c r="I935" s="9">
        <v>-72</v>
      </c>
      <c r="J935" s="7" t="s">
        <v>16</v>
      </c>
      <c r="K935" s="10">
        <f>Intro_input!$I$19</f>
        <v>9</v>
      </c>
      <c r="L935" s="9">
        <f>I935*K935</f>
        <v>-648</v>
      </c>
    </row>
    <row r="936" spans="2:12" x14ac:dyDescent="0.3">
      <c r="B936" s="2"/>
      <c r="C936" s="1"/>
      <c r="D936" s="1"/>
      <c r="E936" s="1"/>
      <c r="F936" s="1"/>
      <c r="H936" s="8" t="s">
        <v>185</v>
      </c>
      <c r="I936" s="9">
        <v>-77</v>
      </c>
      <c r="J936" s="7" t="s">
        <v>71</v>
      </c>
      <c r="K936" s="10">
        <v>2.6</v>
      </c>
      <c r="L936" s="9">
        <f>I936*K936</f>
        <v>-200.20000000000002</v>
      </c>
    </row>
    <row r="937" spans="2:12" x14ac:dyDescent="0.3">
      <c r="B937" s="2"/>
      <c r="C937" s="1"/>
      <c r="D937" s="1"/>
      <c r="E937" s="1"/>
      <c r="F937" s="1"/>
      <c r="H937" s="5" t="s">
        <v>25</v>
      </c>
      <c r="I937" s="6"/>
      <c r="J937" s="7" t="s">
        <v>11</v>
      </c>
      <c r="K937" s="6"/>
      <c r="L937" s="6">
        <f>SUM(L931:L936)</f>
        <v>-2720.2</v>
      </c>
    </row>
    <row r="938" spans="2:12" x14ac:dyDescent="0.3">
      <c r="B938" s="2"/>
      <c r="C938" s="1"/>
      <c r="D938" s="1"/>
      <c r="E938" s="1"/>
      <c r="F938" s="1"/>
      <c r="H938" s="5" t="s">
        <v>26</v>
      </c>
      <c r="I938" s="6"/>
      <c r="J938" s="7" t="s">
        <v>11</v>
      </c>
      <c r="K938" s="6"/>
      <c r="L938" s="6">
        <f>SUM(L929,L937)</f>
        <v>-843.39999999999964</v>
      </c>
    </row>
    <row r="939" spans="2:12" x14ac:dyDescent="0.3">
      <c r="B939" s="2"/>
      <c r="C939" s="1"/>
      <c r="D939" s="1"/>
      <c r="E939" s="1"/>
      <c r="F939" s="1"/>
      <c r="H939" s="8" t="s">
        <v>11</v>
      </c>
      <c r="I939" s="9"/>
      <c r="J939" s="7" t="s">
        <v>11</v>
      </c>
      <c r="K939" s="9"/>
      <c r="L939" s="9"/>
    </row>
    <row r="940" spans="2:12" x14ac:dyDescent="0.3">
      <c r="B940" s="2"/>
      <c r="C940" s="1"/>
      <c r="D940" s="1"/>
      <c r="E940" s="1"/>
      <c r="F940" s="1"/>
      <c r="H940" s="5" t="s">
        <v>27</v>
      </c>
      <c r="I940" s="6"/>
      <c r="J940" s="7" t="s">
        <v>11</v>
      </c>
      <c r="K940" s="6"/>
      <c r="L940" s="6"/>
    </row>
    <row r="941" spans="2:12" x14ac:dyDescent="0.3">
      <c r="B941" s="2"/>
      <c r="C941" s="1"/>
      <c r="D941" s="1"/>
      <c r="E941" s="1"/>
      <c r="F941" s="1"/>
      <c r="H941" s="8" t="s">
        <v>163</v>
      </c>
      <c r="I941" s="9">
        <v>-2</v>
      </c>
      <c r="J941" s="7" t="s">
        <v>11</v>
      </c>
      <c r="K941" s="9">
        <v>100</v>
      </c>
      <c r="L941" s="9">
        <f>I941*K941</f>
        <v>-200</v>
      </c>
    </row>
    <row r="942" spans="2:12" x14ac:dyDescent="0.3">
      <c r="B942" s="2"/>
      <c r="C942" s="1"/>
      <c r="D942" s="1"/>
      <c r="E942" s="1"/>
      <c r="F942" s="1"/>
      <c r="H942" s="8" t="s">
        <v>73</v>
      </c>
      <c r="I942" s="10">
        <v>-0.33</v>
      </c>
      <c r="J942" s="7" t="s">
        <v>11</v>
      </c>
      <c r="K942" s="9">
        <v>350</v>
      </c>
      <c r="L942" s="9">
        <f>I942*K942</f>
        <v>-115.5</v>
      </c>
    </row>
    <row r="943" spans="2:12" x14ac:dyDescent="0.3">
      <c r="B943" s="2"/>
      <c r="C943" s="1"/>
      <c r="D943" s="1"/>
      <c r="E943" s="1"/>
      <c r="F943" s="1"/>
      <c r="H943" s="8" t="s">
        <v>196</v>
      </c>
      <c r="I943" s="10">
        <v>-0.33</v>
      </c>
      <c r="J943" s="7" t="s">
        <v>11</v>
      </c>
      <c r="K943" s="9">
        <v>500</v>
      </c>
      <c r="L943" s="9">
        <f>I943*K943</f>
        <v>-165</v>
      </c>
    </row>
    <row r="944" spans="2:12" x14ac:dyDescent="0.3">
      <c r="B944" s="2"/>
      <c r="C944" s="1"/>
      <c r="D944" s="1"/>
      <c r="E944" s="1"/>
      <c r="F944" s="1"/>
      <c r="H944" s="5" t="s">
        <v>39</v>
      </c>
      <c r="I944" s="6"/>
      <c r="J944" s="7" t="s">
        <v>11</v>
      </c>
      <c r="K944" s="6"/>
      <c r="L944" s="6">
        <f>SUM(L941:L943)</f>
        <v>-480.5</v>
      </c>
    </row>
    <row r="945" spans="2:12" x14ac:dyDescent="0.3">
      <c r="B945" s="2"/>
      <c r="C945" s="1"/>
      <c r="D945" s="1"/>
      <c r="E945" s="1"/>
      <c r="F945" s="1"/>
      <c r="H945" s="8" t="s">
        <v>40</v>
      </c>
      <c r="I945" s="9"/>
      <c r="J945" s="7" t="s">
        <v>11</v>
      </c>
      <c r="K945" s="9"/>
      <c r="L945" s="9">
        <f>SUM(L938,L944)</f>
        <v>-1323.8999999999996</v>
      </c>
    </row>
    <row r="946" spans="2:12" x14ac:dyDescent="0.3">
      <c r="B946" s="2"/>
      <c r="C946" s="1"/>
      <c r="D946" s="1"/>
      <c r="E946" s="1"/>
      <c r="F946" s="1"/>
      <c r="H946" s="1"/>
      <c r="I946" s="1"/>
      <c r="J946" s="1"/>
      <c r="K946" s="1"/>
      <c r="L946" s="1"/>
    </row>
    <row r="947" spans="2:12" x14ac:dyDescent="0.3">
      <c r="B947" s="2"/>
      <c r="C947" s="1"/>
      <c r="D947" s="1"/>
      <c r="E947" s="1"/>
      <c r="F947" s="1"/>
      <c r="H947" s="2" t="s">
        <v>254</v>
      </c>
      <c r="I947" s="1"/>
      <c r="J947" s="1"/>
      <c r="K947" s="1"/>
      <c r="L947" s="1"/>
    </row>
    <row r="948" spans="2:12" x14ac:dyDescent="0.3">
      <c r="B948" s="2"/>
      <c r="C948" s="1"/>
      <c r="D948" s="1"/>
      <c r="E948" s="1"/>
      <c r="F948" s="1"/>
      <c r="H948" s="2" t="s">
        <v>249</v>
      </c>
      <c r="I948" s="1"/>
      <c r="J948" s="1"/>
      <c r="K948" s="1"/>
      <c r="L948" s="1"/>
    </row>
    <row r="949" spans="2:12" x14ac:dyDescent="0.3">
      <c r="B949" s="2"/>
      <c r="C949" s="1"/>
      <c r="D949" s="1"/>
      <c r="E949" s="1"/>
      <c r="F949" s="1"/>
      <c r="H949" s="2" t="s">
        <v>252</v>
      </c>
      <c r="I949" s="1"/>
      <c r="J949" s="1"/>
      <c r="K949" s="1"/>
      <c r="L949" s="1"/>
    </row>
    <row r="950" spans="2:12" x14ac:dyDescent="0.3">
      <c r="B950" s="2"/>
      <c r="C950" s="1"/>
      <c r="D950" s="1"/>
      <c r="E950" s="1"/>
      <c r="F950" s="1"/>
      <c r="H950" s="2" t="s">
        <v>247</v>
      </c>
      <c r="I950" s="1"/>
      <c r="J950" s="1"/>
      <c r="K950" s="1"/>
      <c r="L950" s="1"/>
    </row>
    <row r="951" spans="2:12" x14ac:dyDescent="0.3">
      <c r="B951" s="2"/>
      <c r="C951" s="1"/>
      <c r="D951" s="1"/>
      <c r="E951" s="1"/>
      <c r="F951" s="1"/>
      <c r="H951" s="1"/>
      <c r="I951" s="1"/>
      <c r="J951" s="1"/>
      <c r="K951" s="1"/>
      <c r="L951" s="1"/>
    </row>
    <row r="952" spans="2:12" x14ac:dyDescent="0.3">
      <c r="B952" s="2"/>
      <c r="C952" s="1"/>
      <c r="D952" s="1"/>
      <c r="E952" s="1"/>
      <c r="F952" s="1"/>
      <c r="H952" s="2" t="s">
        <v>41</v>
      </c>
      <c r="I952" s="1"/>
      <c r="J952" s="1"/>
      <c r="K952" s="1"/>
      <c r="L952" s="1"/>
    </row>
    <row r="953" spans="2:12" x14ac:dyDescent="0.3">
      <c r="B953" s="1"/>
      <c r="C953" s="1"/>
      <c r="D953" s="1"/>
      <c r="E953" s="1"/>
      <c r="F953" s="1"/>
      <c r="H953" s="1"/>
      <c r="I953" s="1"/>
      <c r="J953" s="1"/>
      <c r="K953" s="1"/>
      <c r="L953" s="1"/>
    </row>
    <row r="954" spans="2:12" x14ac:dyDescent="0.3">
      <c r="B954" s="1" t="s">
        <v>200</v>
      </c>
      <c r="C954" s="1"/>
      <c r="D954" s="1"/>
      <c r="E954" s="1"/>
      <c r="F954" s="1"/>
      <c r="H954" s="1" t="s">
        <v>200</v>
      </c>
      <c r="I954" s="1"/>
      <c r="J954" s="1"/>
      <c r="K954" s="1"/>
      <c r="L954" s="1"/>
    </row>
    <row r="955" spans="2:12" x14ac:dyDescent="0.3">
      <c r="B955" s="2" t="s">
        <v>1</v>
      </c>
      <c r="C955" s="2" t="s">
        <v>193</v>
      </c>
      <c r="D955" s="1"/>
      <c r="E955" s="1"/>
      <c r="F955" s="1"/>
      <c r="H955" s="2" t="s">
        <v>1</v>
      </c>
      <c r="I955" s="2" t="s">
        <v>193</v>
      </c>
      <c r="J955" s="1"/>
      <c r="K955" s="1"/>
      <c r="L955" s="1"/>
    </row>
    <row r="956" spans="2:12" x14ac:dyDescent="0.3">
      <c r="B956" s="2" t="s">
        <v>3</v>
      </c>
      <c r="C956" s="2" t="s">
        <v>133</v>
      </c>
      <c r="D956" s="1"/>
      <c r="E956" s="1"/>
      <c r="F956" s="1"/>
      <c r="H956" s="2" t="s">
        <v>3</v>
      </c>
      <c r="I956" s="2" t="s">
        <v>133</v>
      </c>
      <c r="J956" s="1"/>
      <c r="K956" s="1"/>
      <c r="L956" s="1"/>
    </row>
    <row r="957" spans="2:12" x14ac:dyDescent="0.3">
      <c r="B957" s="2" t="s">
        <v>4</v>
      </c>
      <c r="C957" s="2" t="s">
        <v>157</v>
      </c>
      <c r="D957" s="1"/>
      <c r="E957" s="1"/>
      <c r="F957" s="1"/>
      <c r="H957" s="2" t="s">
        <v>4</v>
      </c>
      <c r="I957" s="2" t="s">
        <v>157</v>
      </c>
      <c r="J957" s="1"/>
      <c r="K957" s="1"/>
      <c r="L957" s="1"/>
    </row>
    <row r="958" spans="2:12" x14ac:dyDescent="0.3">
      <c r="B958" s="2" t="s">
        <v>6</v>
      </c>
      <c r="C958" s="2" t="s">
        <v>361</v>
      </c>
      <c r="D958" s="1"/>
      <c r="E958" s="1"/>
      <c r="F958" s="1"/>
      <c r="H958" s="2" t="s">
        <v>6</v>
      </c>
      <c r="I958" s="2" t="s">
        <v>361</v>
      </c>
      <c r="J958" s="1"/>
      <c r="K958" s="1"/>
      <c r="L958" s="1"/>
    </row>
    <row r="959" spans="2:12" x14ac:dyDescent="0.3">
      <c r="B959" s="2" t="s">
        <v>7</v>
      </c>
      <c r="C959" s="2" t="s">
        <v>8</v>
      </c>
      <c r="D959" s="1"/>
      <c r="E959" s="1"/>
      <c r="F959" s="1"/>
      <c r="H959" s="2" t="s">
        <v>7</v>
      </c>
      <c r="I959" s="2" t="s">
        <v>137</v>
      </c>
      <c r="J959" s="1"/>
      <c r="K959" s="1"/>
      <c r="L959" s="1"/>
    </row>
    <row r="960" spans="2:12" x14ac:dyDescent="0.3">
      <c r="B960" s="1"/>
      <c r="C960" s="1"/>
      <c r="D960" s="1"/>
      <c r="E960" s="1"/>
      <c r="F960" s="1"/>
      <c r="H960" s="1"/>
      <c r="I960" s="1"/>
      <c r="J960" s="1"/>
      <c r="K960" s="1"/>
      <c r="L960" s="1"/>
    </row>
    <row r="961" spans="2:12" x14ac:dyDescent="0.3">
      <c r="B961" s="3" t="s">
        <v>9</v>
      </c>
      <c r="C961" s="4" t="s">
        <v>10</v>
      </c>
      <c r="D961" s="4" t="s">
        <v>11</v>
      </c>
      <c r="E961" s="4" t="s">
        <v>12</v>
      </c>
      <c r="F961" s="4" t="s">
        <v>13</v>
      </c>
      <c r="H961" s="3" t="s">
        <v>9</v>
      </c>
      <c r="I961" s="4" t="s">
        <v>10</v>
      </c>
      <c r="J961" s="4" t="s">
        <v>11</v>
      </c>
      <c r="K961" s="4" t="s">
        <v>12</v>
      </c>
      <c r="L961" s="4" t="s">
        <v>13</v>
      </c>
    </row>
    <row r="962" spans="2:12" x14ac:dyDescent="0.3">
      <c r="B962" s="1"/>
      <c r="C962" s="1"/>
      <c r="D962" s="1"/>
      <c r="E962" s="1"/>
      <c r="F962" s="1"/>
      <c r="H962" s="5" t="s">
        <v>14</v>
      </c>
      <c r="I962" s="6"/>
      <c r="J962" s="7" t="s">
        <v>11</v>
      </c>
      <c r="K962" s="6"/>
      <c r="L962" s="6"/>
    </row>
    <row r="963" spans="2:12" x14ac:dyDescent="0.3">
      <c r="B963" s="2" t="s">
        <v>256</v>
      </c>
      <c r="C963" s="1"/>
      <c r="D963" s="1"/>
      <c r="E963" s="1"/>
      <c r="F963" s="1"/>
      <c r="H963" s="8" t="s">
        <v>199</v>
      </c>
      <c r="I963" s="9">
        <v>1800</v>
      </c>
      <c r="J963" s="7" t="s">
        <v>198</v>
      </c>
      <c r="K963" s="10">
        <f>Intro_input!$I$51</f>
        <v>0.92</v>
      </c>
      <c r="L963" s="9">
        <f>I963*K963</f>
        <v>1656</v>
      </c>
    </row>
    <row r="964" spans="2:12" x14ac:dyDescent="0.3">
      <c r="B964" s="1"/>
      <c r="C964" s="1"/>
      <c r="D964" s="1"/>
      <c r="E964" s="1"/>
      <c r="F964" s="1"/>
      <c r="H964" s="5" t="s">
        <v>20</v>
      </c>
      <c r="I964" s="6"/>
      <c r="J964" s="7" t="s">
        <v>11</v>
      </c>
      <c r="K964" s="6"/>
      <c r="L964" s="6">
        <f>SUM(L963:L963)</f>
        <v>1656</v>
      </c>
    </row>
    <row r="965" spans="2:12" x14ac:dyDescent="0.3">
      <c r="B965" s="2" t="s">
        <v>41</v>
      </c>
      <c r="C965" s="1"/>
      <c r="D965" s="1"/>
      <c r="E965" s="1"/>
      <c r="F965" s="1"/>
      <c r="H965" s="8" t="s">
        <v>11</v>
      </c>
      <c r="I965" s="9"/>
      <c r="J965" s="7" t="s">
        <v>11</v>
      </c>
      <c r="K965" s="9"/>
      <c r="L965" s="9"/>
    </row>
    <row r="966" spans="2:12" x14ac:dyDescent="0.3">
      <c r="B966" s="2"/>
      <c r="C966" s="1"/>
      <c r="D966" s="1"/>
      <c r="E966" s="1"/>
      <c r="F966" s="1"/>
      <c r="H966" s="5" t="s">
        <v>21</v>
      </c>
      <c r="I966" s="6"/>
      <c r="J966" s="7" t="s">
        <v>11</v>
      </c>
      <c r="K966" s="6"/>
      <c r="L966" s="6"/>
    </row>
    <row r="967" spans="2:12" x14ac:dyDescent="0.3">
      <c r="B967" s="2"/>
      <c r="C967" s="1"/>
      <c r="D967" s="1"/>
      <c r="E967" s="1"/>
      <c r="F967" s="1"/>
      <c r="H967" s="8" t="s">
        <v>22</v>
      </c>
      <c r="I967" s="9">
        <v>-9</v>
      </c>
      <c r="J967" s="7" t="s">
        <v>16</v>
      </c>
      <c r="K967" s="10">
        <v>36</v>
      </c>
      <c r="L967" s="9">
        <f>I967*K967</f>
        <v>-324</v>
      </c>
    </row>
    <row r="968" spans="2:12" x14ac:dyDescent="0.3">
      <c r="B968" s="2"/>
      <c r="C968" s="1"/>
      <c r="D968" s="1"/>
      <c r="E968" s="1"/>
      <c r="F968" s="1"/>
      <c r="H968" s="8" t="s">
        <v>174</v>
      </c>
      <c r="I968" s="9">
        <v>-90</v>
      </c>
      <c r="J968" s="7" t="s">
        <v>16</v>
      </c>
      <c r="K968" s="10">
        <f>Intro_input!$I$17</f>
        <v>10</v>
      </c>
      <c r="L968" s="9">
        <f>I968*K968</f>
        <v>-900</v>
      </c>
    </row>
    <row r="969" spans="2:12" x14ac:dyDescent="0.3">
      <c r="B969" s="2"/>
      <c r="C969" s="1"/>
      <c r="D969" s="1"/>
      <c r="E969" s="1"/>
      <c r="F969" s="1"/>
      <c r="H969" s="8" t="s">
        <v>168</v>
      </c>
      <c r="I969" s="9">
        <v>-1</v>
      </c>
      <c r="J969" s="7" t="s">
        <v>16</v>
      </c>
      <c r="K969" s="10">
        <f>Intro_input!$I$18</f>
        <v>16</v>
      </c>
      <c r="L969" s="9">
        <f>I969*K969</f>
        <v>-16</v>
      </c>
    </row>
    <row r="970" spans="2:12" x14ac:dyDescent="0.3">
      <c r="B970" s="2"/>
      <c r="C970" s="1"/>
      <c r="D970" s="1"/>
      <c r="E970" s="1"/>
      <c r="F970" s="1"/>
      <c r="H970" s="8" t="s">
        <v>167</v>
      </c>
      <c r="I970" s="9">
        <v>-33</v>
      </c>
      <c r="J970" s="7" t="s">
        <v>16</v>
      </c>
      <c r="K970" s="10">
        <f>Intro_input!$I$19</f>
        <v>9</v>
      </c>
      <c r="L970" s="9">
        <f>I970*K970</f>
        <v>-297</v>
      </c>
    </row>
    <row r="971" spans="2:12" x14ac:dyDescent="0.3">
      <c r="B971" s="2"/>
      <c r="C971" s="1"/>
      <c r="D971" s="1"/>
      <c r="E971" s="1"/>
      <c r="F971" s="1"/>
      <c r="H971" s="5" t="s">
        <v>25</v>
      </c>
      <c r="I971" s="6"/>
      <c r="J971" s="7" t="s">
        <v>11</v>
      </c>
      <c r="K971" s="6"/>
      <c r="L971" s="6">
        <f>SUM(L966:L970)</f>
        <v>-1537</v>
      </c>
    </row>
    <row r="972" spans="2:12" x14ac:dyDescent="0.3">
      <c r="B972" s="2"/>
      <c r="C972" s="1"/>
      <c r="D972" s="1"/>
      <c r="E972" s="1"/>
      <c r="F972" s="1"/>
      <c r="H972" s="5" t="s">
        <v>26</v>
      </c>
      <c r="I972" s="6"/>
      <c r="J972" s="7" t="s">
        <v>11</v>
      </c>
      <c r="K972" s="6"/>
      <c r="L972" s="6">
        <f>SUM(L964,L971)</f>
        <v>119</v>
      </c>
    </row>
    <row r="973" spans="2:12" x14ac:dyDescent="0.3">
      <c r="B973" s="2"/>
      <c r="C973" s="1"/>
      <c r="D973" s="1"/>
      <c r="E973" s="1"/>
      <c r="F973" s="1"/>
      <c r="H973" s="8" t="s">
        <v>11</v>
      </c>
      <c r="I973" s="9"/>
      <c r="J973" s="7" t="s">
        <v>11</v>
      </c>
      <c r="K973" s="9"/>
      <c r="L973" s="9"/>
    </row>
    <row r="974" spans="2:12" x14ac:dyDescent="0.3">
      <c r="B974" s="2"/>
      <c r="C974" s="1"/>
      <c r="D974" s="1"/>
      <c r="E974" s="1"/>
      <c r="F974" s="1"/>
      <c r="H974" s="5" t="s">
        <v>197</v>
      </c>
      <c r="I974" s="6"/>
      <c r="J974" s="7" t="s">
        <v>11</v>
      </c>
      <c r="K974" s="6"/>
      <c r="L974" s="6"/>
    </row>
    <row r="975" spans="2:12" x14ac:dyDescent="0.3">
      <c r="B975" s="2"/>
      <c r="C975" s="1"/>
      <c r="D975" s="1"/>
      <c r="E975" s="1"/>
      <c r="F975" s="1"/>
      <c r="H975" s="8" t="s">
        <v>163</v>
      </c>
      <c r="I975" s="9">
        <v>-1</v>
      </c>
      <c r="J975" s="7" t="s">
        <v>11</v>
      </c>
      <c r="K975" s="9">
        <v>100</v>
      </c>
      <c r="L975" s="9">
        <f>I975*K975</f>
        <v>-100</v>
      </c>
    </row>
    <row r="976" spans="2:12" x14ac:dyDescent="0.3">
      <c r="B976" s="2"/>
      <c r="C976" s="1"/>
      <c r="D976" s="1"/>
      <c r="E976" s="1"/>
      <c r="F976" s="1"/>
      <c r="H976" s="8" t="s">
        <v>73</v>
      </c>
      <c r="I976" s="10">
        <v>-0.33</v>
      </c>
      <c r="J976" s="7" t="s">
        <v>11</v>
      </c>
      <c r="K976" s="9">
        <v>350</v>
      </c>
      <c r="L976" s="9">
        <f>I976*K976</f>
        <v>-115.5</v>
      </c>
    </row>
    <row r="977" spans="2:12" x14ac:dyDescent="0.3">
      <c r="B977" s="2"/>
      <c r="C977" s="1"/>
      <c r="D977" s="1"/>
      <c r="E977" s="1"/>
      <c r="F977" s="1"/>
      <c r="H977" s="8" t="s">
        <v>196</v>
      </c>
      <c r="I977" s="10">
        <v>-0.33</v>
      </c>
      <c r="J977" s="7" t="s">
        <v>11</v>
      </c>
      <c r="K977" s="9">
        <v>500</v>
      </c>
      <c r="L977" s="9">
        <f>I977*K977</f>
        <v>-165</v>
      </c>
    </row>
    <row r="978" spans="2:12" x14ac:dyDescent="0.3">
      <c r="B978" s="2"/>
      <c r="C978" s="1"/>
      <c r="D978" s="1"/>
      <c r="E978" s="1"/>
      <c r="F978" s="1"/>
      <c r="H978" s="5" t="s">
        <v>39</v>
      </c>
      <c r="I978" s="6"/>
      <c r="J978" s="7" t="s">
        <v>11</v>
      </c>
      <c r="K978" s="6"/>
      <c r="L978" s="6">
        <f>SUM(L975:L977)</f>
        <v>-380.5</v>
      </c>
    </row>
    <row r="979" spans="2:12" x14ac:dyDescent="0.3">
      <c r="B979" s="2"/>
      <c r="C979" s="1"/>
      <c r="D979" s="1"/>
      <c r="E979" s="1"/>
      <c r="F979" s="1"/>
      <c r="H979" s="8" t="s">
        <v>40</v>
      </c>
      <c r="I979" s="9"/>
      <c r="J979" s="7" t="s">
        <v>11</v>
      </c>
      <c r="K979" s="9"/>
      <c r="L979" s="9">
        <f>SUM(L972,L978)</f>
        <v>-261.5</v>
      </c>
    </row>
    <row r="980" spans="2:12" x14ac:dyDescent="0.3">
      <c r="B980" s="2"/>
      <c r="C980" s="1"/>
      <c r="D980" s="1"/>
      <c r="E980" s="1"/>
      <c r="F980" s="1"/>
      <c r="H980" s="1"/>
      <c r="I980" s="1"/>
      <c r="J980" s="1"/>
      <c r="K980" s="1"/>
      <c r="L980" s="1"/>
    </row>
    <row r="981" spans="2:12" x14ac:dyDescent="0.3">
      <c r="B981" s="2"/>
      <c r="C981" s="1"/>
      <c r="D981" s="1"/>
      <c r="E981" s="1"/>
      <c r="F981" s="1"/>
      <c r="H981" s="2" t="s">
        <v>253</v>
      </c>
      <c r="I981" s="1"/>
      <c r="J981" s="1"/>
      <c r="K981" s="1"/>
      <c r="L981" s="1"/>
    </row>
    <row r="982" spans="2:12" x14ac:dyDescent="0.3">
      <c r="B982" s="2"/>
      <c r="C982" s="1"/>
      <c r="D982" s="1"/>
      <c r="E982" s="1"/>
      <c r="F982" s="1"/>
      <c r="H982" s="2" t="s">
        <v>249</v>
      </c>
      <c r="I982" s="1"/>
      <c r="J982" s="1"/>
      <c r="K982" s="1"/>
      <c r="L982" s="1"/>
    </row>
    <row r="983" spans="2:12" x14ac:dyDescent="0.3">
      <c r="B983" s="2"/>
      <c r="C983" s="1"/>
      <c r="D983" s="1"/>
      <c r="E983" s="1"/>
      <c r="F983" s="1"/>
      <c r="H983" s="2" t="s">
        <v>252</v>
      </c>
      <c r="I983" s="1"/>
      <c r="J983" s="1"/>
      <c r="K983" s="1"/>
      <c r="L983" s="1"/>
    </row>
    <row r="984" spans="2:12" x14ac:dyDescent="0.3">
      <c r="B984" s="2"/>
      <c r="C984" s="1"/>
      <c r="D984" s="1"/>
      <c r="E984" s="1"/>
      <c r="F984" s="1"/>
      <c r="H984" s="2" t="s">
        <v>247</v>
      </c>
      <c r="I984" s="1"/>
      <c r="J984" s="1"/>
      <c r="K984" s="1"/>
      <c r="L984" s="1"/>
    </row>
    <row r="985" spans="2:12" x14ac:dyDescent="0.3">
      <c r="B985" s="2"/>
      <c r="C985" s="1"/>
      <c r="D985" s="1"/>
      <c r="E985" s="1"/>
      <c r="F985" s="1"/>
      <c r="H985" s="1"/>
      <c r="I985" s="1"/>
      <c r="J985" s="1"/>
      <c r="K985" s="1"/>
      <c r="L985" s="1"/>
    </row>
    <row r="986" spans="2:12" x14ac:dyDescent="0.3">
      <c r="B986" s="2"/>
      <c r="C986" s="1"/>
      <c r="D986" s="1"/>
      <c r="E986" s="1"/>
      <c r="F986" s="1"/>
      <c r="H986" s="2" t="s">
        <v>41</v>
      </c>
      <c r="I986" s="1"/>
      <c r="J986" s="1"/>
      <c r="K986" s="1"/>
      <c r="L986" s="1"/>
    </row>
    <row r="987" spans="2:12" x14ac:dyDescent="0.3">
      <c r="B987" s="1"/>
      <c r="C987" s="1"/>
      <c r="D987" s="1"/>
      <c r="E987" s="1"/>
      <c r="F987" s="1"/>
      <c r="H987" s="1"/>
      <c r="I987" s="1"/>
      <c r="J987" s="1"/>
      <c r="K987" s="1"/>
      <c r="L987" s="1"/>
    </row>
    <row r="988" spans="2:12" x14ac:dyDescent="0.3">
      <c r="B988" s="1" t="s">
        <v>195</v>
      </c>
      <c r="C988" s="1"/>
      <c r="D988" s="1"/>
      <c r="E988" s="1"/>
      <c r="F988" s="1"/>
      <c r="H988" s="1" t="s">
        <v>195</v>
      </c>
      <c r="I988" s="1"/>
      <c r="J988" s="1"/>
      <c r="K988" s="1"/>
      <c r="L988" s="1"/>
    </row>
    <row r="989" spans="2:12" x14ac:dyDescent="0.3">
      <c r="B989" s="2" t="s">
        <v>1</v>
      </c>
      <c r="C989" s="2" t="s">
        <v>193</v>
      </c>
      <c r="D989" s="1"/>
      <c r="E989" s="1"/>
      <c r="F989" s="1"/>
      <c r="H989" s="2" t="s">
        <v>1</v>
      </c>
      <c r="I989" s="2" t="s">
        <v>193</v>
      </c>
      <c r="J989" s="1"/>
      <c r="K989" s="1"/>
      <c r="L989" s="1"/>
    </row>
    <row r="990" spans="2:12" x14ac:dyDescent="0.3">
      <c r="B990" s="2" t="s">
        <v>3</v>
      </c>
      <c r="C990" s="2" t="s">
        <v>133</v>
      </c>
      <c r="D990" s="1"/>
      <c r="E990" s="1"/>
      <c r="F990" s="1"/>
      <c r="H990" s="2" t="s">
        <v>3</v>
      </c>
      <c r="I990" s="2" t="s">
        <v>133</v>
      </c>
      <c r="J990" s="1"/>
      <c r="K990" s="1"/>
      <c r="L990" s="1"/>
    </row>
    <row r="991" spans="2:12" x14ac:dyDescent="0.3">
      <c r="B991" s="2" t="s">
        <v>4</v>
      </c>
      <c r="C991" s="2" t="s">
        <v>157</v>
      </c>
      <c r="D991" s="1"/>
      <c r="E991" s="1"/>
      <c r="F991" s="1"/>
      <c r="H991" s="2" t="s">
        <v>4</v>
      </c>
      <c r="I991" s="2" t="s">
        <v>157</v>
      </c>
      <c r="J991" s="1"/>
      <c r="K991" s="1"/>
      <c r="L991" s="1"/>
    </row>
    <row r="992" spans="2:12" x14ac:dyDescent="0.3">
      <c r="B992" s="2" t="s">
        <v>6</v>
      </c>
      <c r="C992" s="2" t="s">
        <v>361</v>
      </c>
      <c r="D992" s="1"/>
      <c r="E992" s="1"/>
      <c r="F992" s="1"/>
      <c r="H992" s="2" t="s">
        <v>6</v>
      </c>
      <c r="I992" s="2" t="s">
        <v>361</v>
      </c>
      <c r="J992" s="1"/>
      <c r="K992" s="1"/>
      <c r="L992" s="1"/>
    </row>
    <row r="993" spans="2:12" x14ac:dyDescent="0.3">
      <c r="B993" s="2" t="s">
        <v>7</v>
      </c>
      <c r="C993" s="2" t="s">
        <v>8</v>
      </c>
      <c r="D993" s="1"/>
      <c r="E993" s="1"/>
      <c r="F993" s="1"/>
      <c r="H993" s="2" t="s">
        <v>7</v>
      </c>
      <c r="I993" s="2" t="s">
        <v>137</v>
      </c>
      <c r="J993" s="1"/>
      <c r="K993" s="1"/>
      <c r="L993" s="1"/>
    </row>
    <row r="994" spans="2:12" x14ac:dyDescent="0.3">
      <c r="B994" s="1"/>
      <c r="C994" s="1"/>
      <c r="D994" s="1"/>
      <c r="E994" s="1"/>
      <c r="F994" s="1"/>
      <c r="H994" s="1"/>
      <c r="I994" s="1"/>
      <c r="J994" s="1"/>
      <c r="K994" s="1"/>
      <c r="L994" s="1"/>
    </row>
    <row r="995" spans="2:12" x14ac:dyDescent="0.3">
      <c r="B995" s="3" t="s">
        <v>9</v>
      </c>
      <c r="C995" s="4" t="s">
        <v>10</v>
      </c>
      <c r="D995" s="4" t="s">
        <v>11</v>
      </c>
      <c r="E995" s="4" t="s">
        <v>12</v>
      </c>
      <c r="F995" s="4" t="s">
        <v>13</v>
      </c>
      <c r="H995" s="3" t="s">
        <v>9</v>
      </c>
      <c r="I995" s="4" t="s">
        <v>10</v>
      </c>
      <c r="J995" s="4" t="s">
        <v>11</v>
      </c>
      <c r="K995" s="4" t="s">
        <v>12</v>
      </c>
      <c r="L995" s="4" t="s">
        <v>13</v>
      </c>
    </row>
    <row r="996" spans="2:12" x14ac:dyDescent="0.3">
      <c r="B996" s="5" t="s">
        <v>14</v>
      </c>
      <c r="C996" s="6"/>
      <c r="D996" s="7" t="s">
        <v>11</v>
      </c>
      <c r="E996" s="6"/>
      <c r="F996" s="6"/>
      <c r="H996" s="5" t="s">
        <v>14</v>
      </c>
      <c r="I996" s="6"/>
      <c r="J996" s="7" t="s">
        <v>11</v>
      </c>
      <c r="K996" s="6"/>
      <c r="L996" s="6"/>
    </row>
    <row r="997" spans="2:12" x14ac:dyDescent="0.3">
      <c r="B997" s="8" t="s">
        <v>207</v>
      </c>
      <c r="C997" s="9">
        <v>2526</v>
      </c>
      <c r="D997" s="7" t="s">
        <v>198</v>
      </c>
      <c r="E997" s="10"/>
      <c r="F997" s="9"/>
      <c r="H997" s="8" t="s">
        <v>207</v>
      </c>
      <c r="I997" s="9">
        <v>2526</v>
      </c>
      <c r="J997" s="7" t="s">
        <v>198</v>
      </c>
      <c r="K997" s="10"/>
      <c r="L997" s="9"/>
    </row>
    <row r="998" spans="2:12" x14ac:dyDescent="0.3">
      <c r="B998" s="8" t="s">
        <v>206</v>
      </c>
      <c r="C998" s="9">
        <v>2400</v>
      </c>
      <c r="D998" s="7" t="s">
        <v>198</v>
      </c>
      <c r="E998" s="10">
        <f>Intro_input!I59</f>
        <v>1.33</v>
      </c>
      <c r="F998" s="9">
        <f>C998*E998</f>
        <v>3192</v>
      </c>
      <c r="H998" s="8" t="s">
        <v>206</v>
      </c>
      <c r="I998" s="9">
        <v>2400</v>
      </c>
      <c r="J998" s="7" t="s">
        <v>198</v>
      </c>
      <c r="K998" s="10">
        <f>Intro_input!I59</f>
        <v>1.33</v>
      </c>
      <c r="L998" s="9">
        <f>I998*K998</f>
        <v>3192</v>
      </c>
    </row>
    <row r="999" spans="2:12" x14ac:dyDescent="0.3">
      <c r="B999" s="5" t="s">
        <v>20</v>
      </c>
      <c r="C999" s="6"/>
      <c r="D999" s="7" t="s">
        <v>11</v>
      </c>
      <c r="E999" s="6"/>
      <c r="F999" s="6">
        <f>SUM(F997:F998)</f>
        <v>3192</v>
      </c>
      <c r="H999" s="5" t="s">
        <v>20</v>
      </c>
      <c r="I999" s="6"/>
      <c r="J999" s="7" t="s">
        <v>11</v>
      </c>
      <c r="K999" s="6"/>
      <c r="L999" s="6">
        <f>SUM(L997:L998)</f>
        <v>3192</v>
      </c>
    </row>
    <row r="1000" spans="2:12" x14ac:dyDescent="0.3">
      <c r="B1000" s="8" t="s">
        <v>11</v>
      </c>
      <c r="C1000" s="9"/>
      <c r="D1000" s="7" t="s">
        <v>11</v>
      </c>
      <c r="E1000" s="9"/>
      <c r="F1000" s="9"/>
      <c r="H1000" s="8" t="s">
        <v>11</v>
      </c>
      <c r="I1000" s="9"/>
      <c r="J1000" s="7" t="s">
        <v>11</v>
      </c>
      <c r="K1000" s="9"/>
      <c r="L1000" s="9"/>
    </row>
    <row r="1001" spans="2:12" x14ac:dyDescent="0.3">
      <c r="B1001" s="5" t="s">
        <v>21</v>
      </c>
      <c r="C1001" s="6"/>
      <c r="D1001" s="7" t="s">
        <v>11</v>
      </c>
      <c r="E1001" s="6"/>
      <c r="F1001" s="6"/>
      <c r="H1001" s="5" t="s">
        <v>21</v>
      </c>
      <c r="I1001" s="6"/>
      <c r="J1001" s="7" t="s">
        <v>11</v>
      </c>
      <c r="K1001" s="6"/>
      <c r="L1001" s="6"/>
    </row>
    <row r="1002" spans="2:12" x14ac:dyDescent="0.3">
      <c r="B1002" s="8" t="s">
        <v>22</v>
      </c>
      <c r="C1002" s="9">
        <v>-9</v>
      </c>
      <c r="D1002" s="7" t="s">
        <v>16</v>
      </c>
      <c r="E1002" s="10">
        <v>37</v>
      </c>
      <c r="F1002" s="9">
        <f>C1002*E1002</f>
        <v>-333</v>
      </c>
      <c r="H1002" s="8" t="s">
        <v>22</v>
      </c>
      <c r="I1002" s="9">
        <v>-9</v>
      </c>
      <c r="J1002" s="7" t="s">
        <v>16</v>
      </c>
      <c r="K1002" s="10">
        <v>37</v>
      </c>
      <c r="L1002" s="9">
        <f>I1002*K1002</f>
        <v>-333</v>
      </c>
    </row>
    <row r="1003" spans="2:12" x14ac:dyDescent="0.3">
      <c r="B1003" s="8" t="s">
        <v>23</v>
      </c>
      <c r="C1003" s="9">
        <v>-26</v>
      </c>
      <c r="D1003" s="7" t="s">
        <v>24</v>
      </c>
      <c r="E1003" s="10"/>
      <c r="F1003" s="9"/>
      <c r="H1003" s="8" t="s">
        <v>174</v>
      </c>
      <c r="I1003" s="9">
        <v>-94</v>
      </c>
      <c r="J1003" s="7" t="s">
        <v>16</v>
      </c>
      <c r="K1003" s="10">
        <f>Intro_input!$I$17</f>
        <v>10</v>
      </c>
      <c r="L1003" s="9">
        <f>I1003*K1003</f>
        <v>-940</v>
      </c>
    </row>
    <row r="1004" spans="2:12" x14ac:dyDescent="0.3">
      <c r="B1004" s="8" t="s">
        <v>185</v>
      </c>
      <c r="C1004" s="9">
        <v>-37</v>
      </c>
      <c r="D1004" s="7" t="s">
        <v>71</v>
      </c>
      <c r="E1004" s="10">
        <v>2.6</v>
      </c>
      <c r="F1004" s="9">
        <f>C1004*E1004</f>
        <v>-96.2</v>
      </c>
      <c r="H1004" s="8" t="s">
        <v>168</v>
      </c>
      <c r="I1004" s="9">
        <v>-10</v>
      </c>
      <c r="J1004" s="7" t="s">
        <v>16</v>
      </c>
      <c r="K1004" s="10">
        <f>Intro_input!$I$18</f>
        <v>16</v>
      </c>
      <c r="L1004" s="9">
        <f>I1004*K1004</f>
        <v>-160</v>
      </c>
    </row>
    <row r="1005" spans="2:12" x14ac:dyDescent="0.3">
      <c r="B1005" s="5" t="s">
        <v>25</v>
      </c>
      <c r="C1005" s="6"/>
      <c r="D1005" s="7" t="s">
        <v>11</v>
      </c>
      <c r="E1005" s="6"/>
      <c r="F1005" s="6">
        <f>SUM(F1001:F1004)</f>
        <v>-429.2</v>
      </c>
      <c r="H1005" s="8" t="s">
        <v>167</v>
      </c>
      <c r="I1005" s="9">
        <v>-55</v>
      </c>
      <c r="J1005" s="7" t="s">
        <v>16</v>
      </c>
      <c r="K1005" s="10">
        <f>Intro_input!$I$19</f>
        <v>9</v>
      </c>
      <c r="L1005" s="9">
        <f>I1005*K1005</f>
        <v>-495</v>
      </c>
    </row>
    <row r="1006" spans="2:12" x14ac:dyDescent="0.3">
      <c r="B1006" s="5" t="s">
        <v>26</v>
      </c>
      <c r="C1006" s="6"/>
      <c r="D1006" s="7" t="s">
        <v>11</v>
      </c>
      <c r="E1006" s="6"/>
      <c r="F1006" s="6">
        <f>SUM(F999,F1005)</f>
        <v>2762.8</v>
      </c>
      <c r="H1006" s="8" t="s">
        <v>185</v>
      </c>
      <c r="I1006" s="9">
        <v>-37</v>
      </c>
      <c r="J1006" s="7" t="s">
        <v>71</v>
      </c>
      <c r="K1006" s="10">
        <v>2.6</v>
      </c>
      <c r="L1006" s="9">
        <f>I1006*K1006</f>
        <v>-96.2</v>
      </c>
    </row>
    <row r="1007" spans="2:12" x14ac:dyDescent="0.3">
      <c r="B1007" s="8" t="s">
        <v>11</v>
      </c>
      <c r="C1007" s="9"/>
      <c r="D1007" s="7" t="s">
        <v>11</v>
      </c>
      <c r="E1007" s="9"/>
      <c r="F1007" s="9"/>
      <c r="H1007" s="5" t="s">
        <v>25</v>
      </c>
      <c r="I1007" s="6"/>
      <c r="J1007" s="7" t="s">
        <v>11</v>
      </c>
      <c r="K1007" s="6"/>
      <c r="L1007" s="6">
        <f>SUM(L1001:L1006)</f>
        <v>-2024.2</v>
      </c>
    </row>
    <row r="1008" spans="2:12" x14ac:dyDescent="0.3">
      <c r="B1008" s="5" t="s">
        <v>197</v>
      </c>
      <c r="C1008" s="6"/>
      <c r="D1008" s="7" t="s">
        <v>11</v>
      </c>
      <c r="E1008" s="6"/>
      <c r="F1008" s="6"/>
      <c r="H1008" s="5" t="s">
        <v>26</v>
      </c>
      <c r="I1008" s="6"/>
      <c r="J1008" s="7" t="s">
        <v>11</v>
      </c>
      <c r="K1008" s="6"/>
      <c r="L1008" s="6">
        <f>SUM(L999,L1007)</f>
        <v>1167.8</v>
      </c>
    </row>
    <row r="1009" spans="2:12" x14ac:dyDescent="0.3">
      <c r="B1009" s="8" t="s">
        <v>30</v>
      </c>
      <c r="C1009" s="9">
        <v>-26</v>
      </c>
      <c r="D1009" s="7" t="s">
        <v>11</v>
      </c>
      <c r="E1009" s="9">
        <v>25</v>
      </c>
      <c r="F1009" s="9">
        <f>C1009*E1009</f>
        <v>-650</v>
      </c>
      <c r="H1009" s="8" t="s">
        <v>11</v>
      </c>
      <c r="I1009" s="9"/>
      <c r="J1009" s="7" t="s">
        <v>11</v>
      </c>
      <c r="K1009" s="9"/>
      <c r="L1009" s="9"/>
    </row>
    <row r="1010" spans="2:12" x14ac:dyDescent="0.3">
      <c r="B1010" s="8" t="s">
        <v>73</v>
      </c>
      <c r="C1010" s="10">
        <v>-0.33</v>
      </c>
      <c r="D1010" s="7" t="s">
        <v>11</v>
      </c>
      <c r="E1010" s="9">
        <v>350</v>
      </c>
      <c r="F1010" s="9">
        <f>C1010*E1010</f>
        <v>-115.5</v>
      </c>
      <c r="H1010" s="5" t="s">
        <v>197</v>
      </c>
      <c r="I1010" s="6"/>
      <c r="J1010" s="7" t="s">
        <v>11</v>
      </c>
      <c r="K1010" s="6"/>
      <c r="L1010" s="6"/>
    </row>
    <row r="1011" spans="2:12" x14ac:dyDescent="0.3">
      <c r="B1011" s="8" t="s">
        <v>93</v>
      </c>
      <c r="C1011" s="9">
        <v>-2</v>
      </c>
      <c r="D1011" s="7" t="s">
        <v>11</v>
      </c>
      <c r="E1011" s="9">
        <v>225</v>
      </c>
      <c r="F1011" s="9">
        <f>C1011*E1011</f>
        <v>-450</v>
      </c>
      <c r="H1011" s="8" t="s">
        <v>163</v>
      </c>
      <c r="I1011" s="9">
        <v>-1</v>
      </c>
      <c r="J1011" s="7" t="s">
        <v>11</v>
      </c>
      <c r="K1011" s="9">
        <v>100</v>
      </c>
      <c r="L1011" s="9">
        <f>I1011*K1011</f>
        <v>-100</v>
      </c>
    </row>
    <row r="1012" spans="2:12" x14ac:dyDescent="0.3">
      <c r="B1012" s="8" t="s">
        <v>238</v>
      </c>
      <c r="C1012" s="9">
        <v>-2</v>
      </c>
      <c r="D1012" s="7" t="s">
        <v>11</v>
      </c>
      <c r="E1012" s="9">
        <v>170</v>
      </c>
      <c r="F1012" s="9">
        <f>C1012*E1012</f>
        <v>-340</v>
      </c>
      <c r="H1012" s="8" t="s">
        <v>73</v>
      </c>
      <c r="I1012" s="10">
        <v>-0.33</v>
      </c>
      <c r="J1012" s="7" t="s">
        <v>11</v>
      </c>
      <c r="K1012" s="9">
        <v>350</v>
      </c>
      <c r="L1012" s="9">
        <f>I1012*K1012</f>
        <v>-115.5</v>
      </c>
    </row>
    <row r="1013" spans="2:12" x14ac:dyDescent="0.3">
      <c r="B1013" s="8" t="s">
        <v>203</v>
      </c>
      <c r="C1013" s="9">
        <v>-2</v>
      </c>
      <c r="D1013" s="7" t="s">
        <v>11</v>
      </c>
      <c r="E1013" s="9">
        <v>442</v>
      </c>
      <c r="F1013" s="9">
        <f>C1013*E1013</f>
        <v>-884</v>
      </c>
      <c r="H1013" s="8" t="s">
        <v>93</v>
      </c>
      <c r="I1013" s="9">
        <v>-2</v>
      </c>
      <c r="J1013" s="7" t="s">
        <v>11</v>
      </c>
      <c r="K1013" s="9">
        <v>225</v>
      </c>
      <c r="L1013" s="9">
        <f>I1013*K1013</f>
        <v>-450</v>
      </c>
    </row>
    <row r="1014" spans="2:12" x14ac:dyDescent="0.3">
      <c r="B1014" s="5" t="s">
        <v>39</v>
      </c>
      <c r="C1014" s="6"/>
      <c r="D1014" s="7" t="s">
        <v>11</v>
      </c>
      <c r="E1014" s="6"/>
      <c r="F1014" s="6">
        <f>SUM(F1009:F1013)</f>
        <v>-2439.5</v>
      </c>
      <c r="H1014" s="8" t="s">
        <v>238</v>
      </c>
      <c r="I1014" s="9">
        <v>-2</v>
      </c>
      <c r="J1014" s="7" t="s">
        <v>11</v>
      </c>
      <c r="K1014" s="9">
        <v>170</v>
      </c>
      <c r="L1014" s="9">
        <f>I1014*K1014</f>
        <v>-340</v>
      </c>
    </row>
    <row r="1015" spans="2:12" x14ac:dyDescent="0.3">
      <c r="B1015" s="8" t="s">
        <v>40</v>
      </c>
      <c r="C1015" s="9"/>
      <c r="D1015" s="7" t="s">
        <v>11</v>
      </c>
      <c r="E1015" s="9"/>
      <c r="F1015" s="9">
        <f>SUM(F1006,F1014)</f>
        <v>323.30000000000018</v>
      </c>
      <c r="H1015" s="8" t="s">
        <v>203</v>
      </c>
      <c r="I1015" s="9">
        <v>-2</v>
      </c>
      <c r="J1015" s="7" t="s">
        <v>11</v>
      </c>
      <c r="K1015" s="9">
        <v>442</v>
      </c>
      <c r="L1015" s="9">
        <f>I1015*K1015</f>
        <v>-884</v>
      </c>
    </row>
    <row r="1016" spans="2:12" x14ac:dyDescent="0.3">
      <c r="B1016" s="1"/>
      <c r="C1016" s="1"/>
      <c r="D1016" s="1"/>
      <c r="E1016" s="1"/>
      <c r="F1016" s="1"/>
      <c r="H1016" s="5" t="s">
        <v>39</v>
      </c>
      <c r="I1016" s="6"/>
      <c r="J1016" s="7" t="s">
        <v>11</v>
      </c>
      <c r="K1016" s="6"/>
      <c r="L1016" s="6">
        <f>SUM(L1011:L1015)</f>
        <v>-1889.5</v>
      </c>
    </row>
    <row r="1017" spans="2:12" x14ac:dyDescent="0.3">
      <c r="B1017" s="2" t="s">
        <v>251</v>
      </c>
      <c r="C1017" s="1"/>
      <c r="D1017" s="1"/>
      <c r="E1017" s="1"/>
      <c r="F1017" s="1"/>
      <c r="H1017" s="8" t="s">
        <v>40</v>
      </c>
      <c r="I1017" s="9"/>
      <c r="J1017" s="7" t="s">
        <v>11</v>
      </c>
      <c r="K1017" s="9"/>
      <c r="L1017" s="9">
        <f>SUM(L1008,L1016)</f>
        <v>-721.7</v>
      </c>
    </row>
    <row r="1018" spans="2:12" x14ac:dyDescent="0.3">
      <c r="B1018" s="2" t="s">
        <v>249</v>
      </c>
      <c r="C1018" s="1"/>
      <c r="D1018" s="1"/>
      <c r="E1018" s="1"/>
      <c r="F1018" s="1"/>
      <c r="H1018" s="1"/>
      <c r="I1018" s="1"/>
      <c r="J1018" s="1"/>
      <c r="K1018" s="1"/>
      <c r="L1018" s="1"/>
    </row>
    <row r="1019" spans="2:12" x14ac:dyDescent="0.3">
      <c r="B1019" s="2" t="s">
        <v>248</v>
      </c>
      <c r="C1019" s="1"/>
      <c r="D1019" s="1"/>
      <c r="E1019" s="1"/>
      <c r="F1019" s="1"/>
      <c r="H1019" s="2" t="s">
        <v>251</v>
      </c>
      <c r="I1019" s="1"/>
      <c r="J1019" s="1"/>
      <c r="K1019" s="1"/>
      <c r="L1019" s="1"/>
    </row>
    <row r="1020" spans="2:12" x14ac:dyDescent="0.3">
      <c r="B1020" s="2" t="s">
        <v>247</v>
      </c>
      <c r="C1020" s="1"/>
      <c r="D1020" s="1"/>
      <c r="E1020" s="1"/>
      <c r="F1020" s="1"/>
      <c r="H1020" s="2" t="s">
        <v>249</v>
      </c>
      <c r="I1020" s="1"/>
      <c r="J1020" s="1"/>
      <c r="K1020" s="1"/>
      <c r="L1020" s="1"/>
    </row>
    <row r="1021" spans="2:12" x14ac:dyDescent="0.3">
      <c r="B1021" s="1"/>
      <c r="C1021" s="1"/>
      <c r="D1021" s="1"/>
      <c r="E1021" s="1"/>
      <c r="F1021" s="1"/>
      <c r="H1021" s="2" t="s">
        <v>248</v>
      </c>
      <c r="I1021" s="1"/>
      <c r="J1021" s="1"/>
      <c r="K1021" s="1"/>
      <c r="L1021" s="1"/>
    </row>
    <row r="1022" spans="2:12" x14ac:dyDescent="0.3">
      <c r="B1022" s="2" t="s">
        <v>41</v>
      </c>
      <c r="C1022" s="1"/>
      <c r="D1022" s="1"/>
      <c r="E1022" s="1"/>
      <c r="F1022" s="1"/>
      <c r="H1022" s="2" t="s">
        <v>247</v>
      </c>
      <c r="I1022" s="1"/>
      <c r="J1022" s="1"/>
      <c r="K1022" s="1"/>
      <c r="L1022" s="1"/>
    </row>
    <row r="1023" spans="2:12" x14ac:dyDescent="0.3">
      <c r="B1023" s="2"/>
      <c r="C1023" s="1"/>
      <c r="D1023" s="1"/>
      <c r="E1023" s="1"/>
      <c r="F1023" s="1"/>
      <c r="H1023" s="1"/>
      <c r="I1023" s="1"/>
      <c r="J1023" s="1"/>
      <c r="K1023" s="1"/>
      <c r="L1023" s="1"/>
    </row>
    <row r="1024" spans="2:12" x14ac:dyDescent="0.3">
      <c r="B1024" s="2"/>
      <c r="C1024" s="1"/>
      <c r="D1024" s="1"/>
      <c r="E1024" s="1"/>
      <c r="F1024" s="1"/>
      <c r="H1024" s="2" t="s">
        <v>41</v>
      </c>
      <c r="I1024" s="1"/>
      <c r="J1024" s="1"/>
      <c r="K1024" s="1"/>
      <c r="L1024" s="1"/>
    </row>
    <row r="1025" spans="2:12" x14ac:dyDescent="0.3">
      <c r="B1025" s="1"/>
      <c r="C1025" s="1"/>
      <c r="D1025" s="1"/>
      <c r="E1025" s="1"/>
      <c r="F1025" s="1"/>
      <c r="H1025" s="1"/>
      <c r="I1025" s="1"/>
      <c r="J1025" s="1"/>
      <c r="K1025" s="1"/>
      <c r="L1025" s="1"/>
    </row>
    <row r="1026" spans="2:12" x14ac:dyDescent="0.3">
      <c r="B1026" s="1" t="s">
        <v>194</v>
      </c>
      <c r="C1026" s="1"/>
      <c r="D1026" s="1"/>
      <c r="E1026" s="1"/>
      <c r="F1026" s="1"/>
      <c r="H1026" s="1" t="s">
        <v>194</v>
      </c>
      <c r="I1026" s="1"/>
      <c r="J1026" s="1"/>
      <c r="K1026" s="1"/>
      <c r="L1026" s="1"/>
    </row>
    <row r="1027" spans="2:12" x14ac:dyDescent="0.3">
      <c r="B1027" s="2" t="s">
        <v>1</v>
      </c>
      <c r="C1027" s="2" t="s">
        <v>193</v>
      </c>
      <c r="D1027" s="1"/>
      <c r="E1027" s="1"/>
      <c r="F1027" s="1"/>
      <c r="H1027" s="2" t="s">
        <v>1</v>
      </c>
      <c r="I1027" s="2" t="s">
        <v>193</v>
      </c>
      <c r="J1027" s="1"/>
      <c r="K1027" s="1"/>
      <c r="L1027" s="1"/>
    </row>
    <row r="1028" spans="2:12" x14ac:dyDescent="0.3">
      <c r="B1028" s="2" t="s">
        <v>3</v>
      </c>
      <c r="C1028" s="2" t="s">
        <v>133</v>
      </c>
      <c r="D1028" s="1"/>
      <c r="E1028" s="1"/>
      <c r="F1028" s="1"/>
      <c r="H1028" s="2" t="s">
        <v>3</v>
      </c>
      <c r="I1028" s="2" t="s">
        <v>133</v>
      </c>
      <c r="J1028" s="1"/>
      <c r="K1028" s="1"/>
      <c r="L1028" s="1"/>
    </row>
    <row r="1029" spans="2:12" x14ac:dyDescent="0.3">
      <c r="B1029" s="2" t="s">
        <v>4</v>
      </c>
      <c r="C1029" s="2" t="s">
        <v>157</v>
      </c>
      <c r="D1029" s="1"/>
      <c r="E1029" s="1"/>
      <c r="F1029" s="1"/>
      <c r="H1029" s="2" t="s">
        <v>4</v>
      </c>
      <c r="I1029" s="2" t="s">
        <v>157</v>
      </c>
      <c r="J1029" s="1"/>
      <c r="K1029" s="1"/>
      <c r="L1029" s="1"/>
    </row>
    <row r="1030" spans="2:12" x14ac:dyDescent="0.3">
      <c r="B1030" s="2" t="s">
        <v>6</v>
      </c>
      <c r="C1030" s="2" t="s">
        <v>361</v>
      </c>
      <c r="D1030" s="1"/>
      <c r="E1030" s="1"/>
      <c r="F1030" s="1"/>
      <c r="H1030" s="2" t="s">
        <v>6</v>
      </c>
      <c r="I1030" s="2" t="s">
        <v>361</v>
      </c>
      <c r="J1030" s="1"/>
      <c r="K1030" s="1"/>
      <c r="L1030" s="1"/>
    </row>
    <row r="1031" spans="2:12" x14ac:dyDescent="0.3">
      <c r="B1031" s="2" t="s">
        <v>7</v>
      </c>
      <c r="C1031" s="2" t="s">
        <v>8</v>
      </c>
      <c r="D1031" s="1"/>
      <c r="E1031" s="1"/>
      <c r="F1031" s="1"/>
      <c r="H1031" s="2" t="s">
        <v>7</v>
      </c>
      <c r="I1031" s="2" t="s">
        <v>137</v>
      </c>
      <c r="J1031" s="1"/>
      <c r="K1031" s="1"/>
      <c r="L1031" s="1"/>
    </row>
    <row r="1032" spans="2:12" x14ac:dyDescent="0.3">
      <c r="B1032" s="1"/>
      <c r="C1032" s="1"/>
      <c r="D1032" s="1"/>
      <c r="E1032" s="1"/>
      <c r="F1032" s="1"/>
      <c r="H1032" s="1"/>
      <c r="I1032" s="1"/>
      <c r="J1032" s="1"/>
      <c r="K1032" s="1"/>
      <c r="L1032" s="1"/>
    </row>
    <row r="1033" spans="2:12" x14ac:dyDescent="0.3">
      <c r="B1033" s="3" t="s">
        <v>9</v>
      </c>
      <c r="C1033" s="4" t="s">
        <v>10</v>
      </c>
      <c r="D1033" s="4" t="s">
        <v>11</v>
      </c>
      <c r="E1033" s="4" t="s">
        <v>12</v>
      </c>
      <c r="F1033" s="4" t="s">
        <v>13</v>
      </c>
      <c r="H1033" s="3" t="s">
        <v>9</v>
      </c>
      <c r="I1033" s="4" t="s">
        <v>10</v>
      </c>
      <c r="J1033" s="4" t="s">
        <v>11</v>
      </c>
      <c r="K1033" s="4" t="s">
        <v>12</v>
      </c>
      <c r="L1033" s="4" t="s">
        <v>13</v>
      </c>
    </row>
    <row r="1034" spans="2:12" x14ac:dyDescent="0.3">
      <c r="B1034" s="1"/>
      <c r="C1034" s="1"/>
      <c r="D1034" s="1"/>
      <c r="E1034" s="1"/>
      <c r="F1034" s="1"/>
      <c r="H1034" s="5" t="s">
        <v>14</v>
      </c>
      <c r="I1034" s="6"/>
      <c r="J1034" s="7" t="s">
        <v>11</v>
      </c>
      <c r="K1034" s="6"/>
      <c r="L1034" s="6"/>
    </row>
    <row r="1035" spans="2:12" x14ac:dyDescent="0.3">
      <c r="B1035" s="2" t="s">
        <v>256</v>
      </c>
      <c r="C1035" s="1"/>
      <c r="D1035" s="1"/>
      <c r="E1035" s="1"/>
      <c r="F1035" s="1"/>
      <c r="H1035" s="8" t="s">
        <v>199</v>
      </c>
      <c r="I1035" s="9">
        <v>1300</v>
      </c>
      <c r="J1035" s="7" t="s">
        <v>198</v>
      </c>
      <c r="K1035" s="10">
        <f>Intro_input!I58</f>
        <v>0.92</v>
      </c>
      <c r="L1035" s="9">
        <f>I1035*K1035</f>
        <v>1196</v>
      </c>
    </row>
    <row r="1036" spans="2:12" x14ac:dyDescent="0.3">
      <c r="B1036" s="1"/>
      <c r="C1036" s="1"/>
      <c r="D1036" s="1"/>
      <c r="E1036" s="1"/>
      <c r="F1036" s="1"/>
      <c r="H1036" s="5" t="s">
        <v>20</v>
      </c>
      <c r="I1036" s="6"/>
      <c r="J1036" s="7" t="s">
        <v>11</v>
      </c>
      <c r="K1036" s="6"/>
      <c r="L1036" s="6">
        <f>SUM(L1035:L1035)</f>
        <v>1196</v>
      </c>
    </row>
    <row r="1037" spans="2:12" x14ac:dyDescent="0.3">
      <c r="B1037" s="2" t="s">
        <v>41</v>
      </c>
      <c r="C1037" s="1"/>
      <c r="D1037" s="1"/>
      <c r="E1037" s="1"/>
      <c r="F1037" s="1"/>
      <c r="H1037" s="8" t="s">
        <v>11</v>
      </c>
      <c r="I1037" s="9"/>
      <c r="J1037" s="7" t="s">
        <v>11</v>
      </c>
      <c r="K1037" s="9"/>
      <c r="L1037" s="9"/>
    </row>
    <row r="1038" spans="2:12" x14ac:dyDescent="0.3">
      <c r="B1038" s="1"/>
      <c r="C1038" s="1"/>
      <c r="D1038" s="1"/>
      <c r="E1038" s="1"/>
      <c r="F1038" s="1"/>
      <c r="H1038" s="5" t="s">
        <v>21</v>
      </c>
      <c r="I1038" s="6"/>
      <c r="J1038" s="7" t="s">
        <v>11</v>
      </c>
      <c r="K1038" s="6"/>
      <c r="L1038" s="6"/>
    </row>
    <row r="1039" spans="2:12" x14ac:dyDescent="0.3">
      <c r="B1039" s="2" t="s">
        <v>129</v>
      </c>
      <c r="C1039" s="1"/>
      <c r="D1039" s="1"/>
      <c r="E1039" s="1"/>
      <c r="F1039" s="1"/>
      <c r="H1039" s="8" t="s">
        <v>22</v>
      </c>
      <c r="I1039" s="9">
        <v>-9</v>
      </c>
      <c r="J1039" s="7" t="s">
        <v>16</v>
      </c>
      <c r="K1039" s="10">
        <v>36</v>
      </c>
      <c r="L1039" s="9">
        <f>I1039*K1039</f>
        <v>-324</v>
      </c>
    </row>
    <row r="1040" spans="2:12" x14ac:dyDescent="0.3">
      <c r="B1040" s="2" t="s">
        <v>130</v>
      </c>
      <c r="C1040" s="1"/>
      <c r="D1040" s="1"/>
      <c r="E1040" s="1"/>
      <c r="F1040" s="1"/>
      <c r="H1040" s="8" t="s">
        <v>174</v>
      </c>
      <c r="I1040" s="9">
        <v>-39</v>
      </c>
      <c r="J1040" s="7" t="s">
        <v>16</v>
      </c>
      <c r="K1040" s="10">
        <f>Intro_input!$I$17</f>
        <v>10</v>
      </c>
      <c r="L1040" s="9">
        <f>I1040*K1040</f>
        <v>-390</v>
      </c>
    </row>
    <row r="1041" spans="2:12" x14ac:dyDescent="0.3">
      <c r="B1041" s="1"/>
      <c r="C1041" s="1"/>
      <c r="D1041" s="1"/>
      <c r="E1041" s="1"/>
      <c r="F1041" s="1"/>
      <c r="H1041" s="8" t="s">
        <v>168</v>
      </c>
      <c r="I1041" s="9">
        <v>-1</v>
      </c>
      <c r="J1041" s="7" t="s">
        <v>16</v>
      </c>
      <c r="K1041" s="10">
        <f>Intro_input!$I$18</f>
        <v>16</v>
      </c>
      <c r="L1041" s="9">
        <f>I1041*K1041</f>
        <v>-16</v>
      </c>
    </row>
    <row r="1042" spans="2:12" x14ac:dyDescent="0.3">
      <c r="B1042" s="2" t="s">
        <v>131</v>
      </c>
      <c r="C1042" s="1"/>
      <c r="D1042" s="1"/>
      <c r="E1042" s="1"/>
      <c r="F1042" s="1"/>
      <c r="H1042" s="8" t="s">
        <v>167</v>
      </c>
      <c r="I1042" s="9">
        <v>-22</v>
      </c>
      <c r="J1042" s="7" t="s">
        <v>16</v>
      </c>
      <c r="K1042" s="10">
        <f>Intro_input!$I$19</f>
        <v>9</v>
      </c>
      <c r="L1042" s="9">
        <f>I1042*K1042</f>
        <v>-198</v>
      </c>
    </row>
    <row r="1043" spans="2:12" x14ac:dyDescent="0.3">
      <c r="B1043" s="2" t="s">
        <v>132</v>
      </c>
      <c r="C1043" s="1"/>
      <c r="D1043" s="1"/>
      <c r="E1043" s="1"/>
      <c r="F1043" s="1"/>
      <c r="H1043" s="5" t="s">
        <v>25</v>
      </c>
      <c r="I1043" s="6"/>
      <c r="J1043" s="7" t="s">
        <v>11</v>
      </c>
      <c r="K1043" s="6"/>
      <c r="L1043" s="6">
        <f>SUM(L1038:L1042)</f>
        <v>-928</v>
      </c>
    </row>
    <row r="1044" spans="2:12" x14ac:dyDescent="0.3">
      <c r="H1044" s="5" t="s">
        <v>26</v>
      </c>
      <c r="I1044" s="6"/>
      <c r="J1044" s="7" t="s">
        <v>11</v>
      </c>
      <c r="K1044" s="6"/>
      <c r="L1044" s="6">
        <f>SUM(L1036,L1043)</f>
        <v>268</v>
      </c>
    </row>
    <row r="1045" spans="2:12" x14ac:dyDescent="0.3">
      <c r="H1045" s="8" t="s">
        <v>11</v>
      </c>
      <c r="I1045" s="9"/>
      <c r="J1045" s="7" t="s">
        <v>11</v>
      </c>
      <c r="K1045" s="9"/>
      <c r="L1045" s="9"/>
    </row>
    <row r="1046" spans="2:12" x14ac:dyDescent="0.3">
      <c r="H1046" s="5" t="s">
        <v>27</v>
      </c>
      <c r="I1046" s="6"/>
      <c r="J1046" s="7" t="s">
        <v>11</v>
      </c>
      <c r="K1046" s="6"/>
      <c r="L1046" s="6"/>
    </row>
    <row r="1047" spans="2:12" x14ac:dyDescent="0.3">
      <c r="H1047" s="8" t="s">
        <v>163</v>
      </c>
      <c r="I1047" s="9">
        <v>-1</v>
      </c>
      <c r="J1047" s="7" t="s">
        <v>11</v>
      </c>
      <c r="K1047" s="9">
        <v>100</v>
      </c>
      <c r="L1047" s="9">
        <f>I1047*K1047</f>
        <v>-100</v>
      </c>
    </row>
    <row r="1048" spans="2:12" x14ac:dyDescent="0.3">
      <c r="H1048" s="8" t="s">
        <v>73</v>
      </c>
      <c r="I1048" s="10">
        <v>-0.33</v>
      </c>
      <c r="J1048" s="7" t="s">
        <v>11</v>
      </c>
      <c r="K1048" s="9">
        <v>350</v>
      </c>
      <c r="L1048" s="9">
        <f>I1048*K1048</f>
        <v>-115.5</v>
      </c>
    </row>
    <row r="1049" spans="2:12" x14ac:dyDescent="0.3">
      <c r="H1049" s="8" t="s">
        <v>196</v>
      </c>
      <c r="I1049" s="10">
        <v>-0.33</v>
      </c>
      <c r="J1049" s="7" t="s">
        <v>11</v>
      </c>
      <c r="K1049" s="9">
        <v>500</v>
      </c>
      <c r="L1049" s="9">
        <f>I1049*K1049</f>
        <v>-165</v>
      </c>
    </row>
    <row r="1050" spans="2:12" x14ac:dyDescent="0.3">
      <c r="H1050" s="5" t="s">
        <v>39</v>
      </c>
      <c r="I1050" s="6"/>
      <c r="J1050" s="7" t="s">
        <v>11</v>
      </c>
      <c r="K1050" s="6"/>
      <c r="L1050" s="6">
        <f>SUM(L1047:L1049)</f>
        <v>-380.5</v>
      </c>
    </row>
    <row r="1051" spans="2:12" x14ac:dyDescent="0.3">
      <c r="H1051" s="8" t="s">
        <v>40</v>
      </c>
      <c r="I1051" s="9"/>
      <c r="J1051" s="7" t="s">
        <v>11</v>
      </c>
      <c r="K1051" s="9"/>
      <c r="L1051" s="9">
        <f>SUM(L1044,L1050)</f>
        <v>-112.5</v>
      </c>
    </row>
    <row r="1052" spans="2:12" x14ac:dyDescent="0.3">
      <c r="H1052" s="1"/>
      <c r="I1052" s="1"/>
      <c r="J1052" s="1"/>
      <c r="K1052" s="1"/>
      <c r="L1052" s="1"/>
    </row>
    <row r="1053" spans="2:12" x14ac:dyDescent="0.3">
      <c r="H1053" s="2" t="s">
        <v>250</v>
      </c>
      <c r="I1053" s="1"/>
      <c r="J1053" s="1"/>
      <c r="K1053" s="1"/>
      <c r="L1053" s="1"/>
    </row>
    <row r="1054" spans="2:12" x14ac:dyDescent="0.3">
      <c r="H1054" s="2" t="s">
        <v>249</v>
      </c>
      <c r="I1054" s="1"/>
      <c r="J1054" s="1"/>
      <c r="K1054" s="1"/>
      <c r="L1054" s="1"/>
    </row>
    <row r="1055" spans="2:12" x14ac:dyDescent="0.3">
      <c r="H1055" s="2" t="s">
        <v>248</v>
      </c>
      <c r="I1055" s="1"/>
      <c r="J1055" s="1"/>
      <c r="K1055" s="1"/>
      <c r="L1055" s="1"/>
    </row>
    <row r="1056" spans="2:12" x14ac:dyDescent="0.3">
      <c r="H1056" s="2" t="s">
        <v>247</v>
      </c>
      <c r="I1056" s="1"/>
      <c r="J1056" s="1"/>
      <c r="K1056" s="1"/>
      <c r="L1056" s="1"/>
    </row>
    <row r="1057" spans="8:12" x14ac:dyDescent="0.3">
      <c r="H1057" s="1"/>
      <c r="I1057" s="1"/>
      <c r="J1057" s="1"/>
      <c r="K1057" s="1"/>
      <c r="L1057" s="1"/>
    </row>
    <row r="1058" spans="8:12" x14ac:dyDescent="0.3">
      <c r="H1058" s="2" t="s">
        <v>41</v>
      </c>
      <c r="I1058" s="1"/>
      <c r="J1058" s="1"/>
      <c r="K1058" s="1"/>
      <c r="L1058" s="1"/>
    </row>
    <row r="1059" spans="8:12" x14ac:dyDescent="0.3">
      <c r="H1059" s="1"/>
      <c r="I1059" s="1"/>
      <c r="J1059" s="1"/>
      <c r="K1059" s="1"/>
      <c r="L1059" s="1"/>
    </row>
    <row r="1060" spans="8:12" x14ac:dyDescent="0.3">
      <c r="H1060" s="2" t="s">
        <v>129</v>
      </c>
      <c r="I1060" s="1"/>
      <c r="J1060" s="1"/>
      <c r="K1060" s="1"/>
      <c r="L1060" s="1"/>
    </row>
    <row r="1061" spans="8:12" x14ac:dyDescent="0.3">
      <c r="H1061" s="2" t="s">
        <v>130</v>
      </c>
      <c r="I1061" s="1"/>
      <c r="J1061" s="1"/>
      <c r="K1061" s="1"/>
      <c r="L1061" s="1"/>
    </row>
    <row r="1062" spans="8:12" x14ac:dyDescent="0.3">
      <c r="H1062" s="1"/>
      <c r="I1062" s="1"/>
      <c r="J1062" s="1"/>
      <c r="K1062" s="1"/>
      <c r="L1062" s="1"/>
    </row>
    <row r="1063" spans="8:12" x14ac:dyDescent="0.3">
      <c r="H1063" s="2" t="s">
        <v>131</v>
      </c>
      <c r="I1063" s="1"/>
      <c r="J1063" s="1"/>
      <c r="K1063" s="1"/>
      <c r="L1063" s="1"/>
    </row>
    <row r="1064" spans="8:12" x14ac:dyDescent="0.3">
      <c r="H1064" s="2" t="s">
        <v>132</v>
      </c>
      <c r="I1064" s="1"/>
      <c r="J1064" s="1"/>
      <c r="K1064" s="1"/>
      <c r="L1064" s="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C0FFC-CD70-48CB-8474-63F42FA2A25C}">
  <dimension ref="B2:L547"/>
  <sheetViews>
    <sheetView topLeftCell="A162" workbookViewId="0">
      <selection activeCell="E172" sqref="E172"/>
    </sheetView>
  </sheetViews>
  <sheetFormatPr defaultRowHeight="14.4" x14ac:dyDescent="0.3"/>
  <cols>
    <col min="2" max="2" width="35.33203125" customWidth="1"/>
    <col min="3" max="3" width="14.33203125" customWidth="1"/>
    <col min="8" max="8" width="38.33203125" customWidth="1"/>
  </cols>
  <sheetData>
    <row r="2" spans="2:12" x14ac:dyDescent="0.3">
      <c r="B2" s="1" t="s">
        <v>246</v>
      </c>
      <c r="C2" s="1"/>
      <c r="D2" s="1"/>
      <c r="E2" s="1"/>
      <c r="F2" s="1"/>
      <c r="H2" s="1" t="s">
        <v>246</v>
      </c>
      <c r="I2" s="1"/>
      <c r="J2" s="1"/>
      <c r="K2" s="1"/>
      <c r="L2" s="1"/>
    </row>
    <row r="3" spans="2:12" x14ac:dyDescent="0.3">
      <c r="B3" s="2" t="s">
        <v>1</v>
      </c>
      <c r="C3" s="2" t="s">
        <v>193</v>
      </c>
      <c r="D3" s="1"/>
      <c r="E3" s="1"/>
      <c r="F3" s="1"/>
      <c r="H3" s="2" t="s">
        <v>1</v>
      </c>
      <c r="I3" s="2" t="s">
        <v>193</v>
      </c>
      <c r="J3" s="1"/>
      <c r="K3" s="1"/>
      <c r="L3" s="1"/>
    </row>
    <row r="4" spans="2:12" x14ac:dyDescent="0.3">
      <c r="B4" s="2" t="s">
        <v>3</v>
      </c>
      <c r="C4" s="2" t="s">
        <v>133</v>
      </c>
      <c r="D4" s="1"/>
      <c r="E4" s="1"/>
      <c r="F4" s="1"/>
      <c r="H4" s="2" t="s">
        <v>3</v>
      </c>
      <c r="I4" s="2" t="s">
        <v>133</v>
      </c>
      <c r="J4" s="1"/>
      <c r="K4" s="1"/>
      <c r="L4" s="1"/>
    </row>
    <row r="5" spans="2:12" x14ac:dyDescent="0.3">
      <c r="B5" s="2" t="s">
        <v>4</v>
      </c>
      <c r="C5" s="2" t="s">
        <v>5</v>
      </c>
      <c r="D5" s="1"/>
      <c r="E5" s="1"/>
      <c r="F5" s="1"/>
      <c r="H5" s="2" t="s">
        <v>4</v>
      </c>
      <c r="I5" s="2" t="s">
        <v>5</v>
      </c>
      <c r="J5" s="1"/>
      <c r="K5" s="1"/>
      <c r="L5" s="1"/>
    </row>
    <row r="6" spans="2:12" x14ac:dyDescent="0.3">
      <c r="B6" s="2" t="s">
        <v>6</v>
      </c>
      <c r="C6" s="2" t="s">
        <v>361</v>
      </c>
      <c r="D6" s="1"/>
      <c r="E6" s="1"/>
      <c r="F6" s="1"/>
      <c r="H6" s="2" t="s">
        <v>6</v>
      </c>
      <c r="I6" s="2" t="s">
        <v>361</v>
      </c>
      <c r="J6" s="1"/>
      <c r="K6" s="1"/>
      <c r="L6" s="1"/>
    </row>
    <row r="7" spans="2:12" x14ac:dyDescent="0.3">
      <c r="B7" s="2" t="s">
        <v>7</v>
      </c>
      <c r="C7" s="2" t="s">
        <v>8</v>
      </c>
      <c r="D7" s="1"/>
      <c r="E7" s="1"/>
      <c r="F7" s="1"/>
      <c r="H7" s="2" t="s">
        <v>7</v>
      </c>
      <c r="I7" s="2" t="s">
        <v>137</v>
      </c>
      <c r="J7" s="1"/>
      <c r="K7" s="1"/>
      <c r="L7" s="1"/>
    </row>
    <row r="8" spans="2:12" x14ac:dyDescent="0.3">
      <c r="B8" s="1"/>
      <c r="C8" s="1"/>
      <c r="D8" s="1"/>
      <c r="E8" s="1"/>
      <c r="F8" s="1"/>
      <c r="H8" s="1"/>
      <c r="I8" s="1"/>
      <c r="J8" s="1"/>
      <c r="K8" s="1"/>
      <c r="L8" s="1"/>
    </row>
    <row r="9" spans="2:12" x14ac:dyDescent="0.3">
      <c r="B9" s="3" t="s">
        <v>9</v>
      </c>
      <c r="C9" s="4" t="s">
        <v>10</v>
      </c>
      <c r="D9" s="4" t="s">
        <v>11</v>
      </c>
      <c r="E9" s="4" t="s">
        <v>12</v>
      </c>
      <c r="F9" s="4" t="s">
        <v>13</v>
      </c>
      <c r="H9" s="3" t="s">
        <v>9</v>
      </c>
      <c r="I9" s="4" t="s">
        <v>10</v>
      </c>
      <c r="J9" s="4" t="s">
        <v>11</v>
      </c>
      <c r="K9" s="4" t="s">
        <v>12</v>
      </c>
      <c r="L9" s="4" t="s">
        <v>13</v>
      </c>
    </row>
    <row r="10" spans="2:12" x14ac:dyDescent="0.3">
      <c r="B10" s="1"/>
      <c r="C10" s="1"/>
      <c r="D10" s="1"/>
      <c r="E10" s="1"/>
      <c r="F10" s="1"/>
      <c r="H10" s="1"/>
      <c r="I10" s="1"/>
      <c r="J10" s="1"/>
      <c r="K10" s="1"/>
      <c r="L10" s="1"/>
    </row>
    <row r="11" spans="2:12" x14ac:dyDescent="0.3">
      <c r="B11" s="2" t="s">
        <v>245</v>
      </c>
      <c r="C11" s="1"/>
      <c r="D11" s="1"/>
      <c r="E11" s="1"/>
      <c r="F11" s="1"/>
      <c r="H11" s="2" t="s">
        <v>139</v>
      </c>
      <c r="I11" s="1"/>
      <c r="J11" s="1"/>
      <c r="K11" s="1"/>
      <c r="L11" s="1"/>
    </row>
    <row r="12" spans="2:12" x14ac:dyDescent="0.3">
      <c r="B12" s="1"/>
      <c r="C12" s="1"/>
      <c r="D12" s="1"/>
      <c r="E12" s="1"/>
      <c r="F12" s="1"/>
      <c r="H12" s="1"/>
      <c r="I12" s="1"/>
      <c r="J12" s="1"/>
      <c r="K12" s="1"/>
      <c r="L12" s="1"/>
    </row>
    <row r="13" spans="2:12" x14ac:dyDescent="0.3">
      <c r="B13" s="2" t="s">
        <v>41</v>
      </c>
      <c r="C13" s="1"/>
      <c r="D13" s="1"/>
      <c r="E13" s="1"/>
      <c r="F13" s="1"/>
      <c r="H13" s="2" t="s">
        <v>41</v>
      </c>
      <c r="I13" s="1"/>
      <c r="J13" s="1"/>
      <c r="K13" s="1"/>
      <c r="L13" s="1"/>
    </row>
    <row r="14" spans="2:12" x14ac:dyDescent="0.3">
      <c r="B14" s="1"/>
      <c r="C14" s="1"/>
      <c r="D14" s="1"/>
      <c r="E14" s="1"/>
      <c r="F14" s="1"/>
      <c r="H14" s="1"/>
      <c r="I14" s="1"/>
      <c r="J14" s="1"/>
      <c r="K14" s="1"/>
      <c r="L14" s="1"/>
    </row>
    <row r="15" spans="2:12" x14ac:dyDescent="0.3">
      <c r="B15" s="1" t="s">
        <v>244</v>
      </c>
      <c r="C15" s="1"/>
      <c r="D15" s="1"/>
      <c r="E15" s="1"/>
      <c r="F15" s="1"/>
      <c r="H15" s="1" t="s">
        <v>244</v>
      </c>
      <c r="I15" s="1"/>
      <c r="J15" s="1"/>
      <c r="K15" s="1"/>
      <c r="L15" s="1"/>
    </row>
    <row r="16" spans="2:12" x14ac:dyDescent="0.3">
      <c r="B16" s="2" t="s">
        <v>1</v>
      </c>
      <c r="C16" s="2" t="s">
        <v>193</v>
      </c>
      <c r="D16" s="1"/>
      <c r="E16" s="1"/>
      <c r="F16" s="1"/>
      <c r="H16" s="2" t="s">
        <v>1</v>
      </c>
      <c r="I16" s="2" t="s">
        <v>193</v>
      </c>
      <c r="J16" s="1"/>
      <c r="K16" s="1"/>
      <c r="L16" s="1"/>
    </row>
    <row r="17" spans="2:12" x14ac:dyDescent="0.3">
      <c r="B17" s="2" t="s">
        <v>3</v>
      </c>
      <c r="C17" s="2" t="s">
        <v>133</v>
      </c>
      <c r="D17" s="1"/>
      <c r="E17" s="1"/>
      <c r="F17" s="1"/>
      <c r="H17" s="2" t="s">
        <v>3</v>
      </c>
      <c r="I17" s="2" t="s">
        <v>133</v>
      </c>
      <c r="J17" s="1"/>
      <c r="K17" s="1"/>
      <c r="L17" s="1"/>
    </row>
    <row r="18" spans="2:12" x14ac:dyDescent="0.3">
      <c r="B18" s="2" t="s">
        <v>4</v>
      </c>
      <c r="C18" s="2" t="s">
        <v>5</v>
      </c>
      <c r="D18" s="1"/>
      <c r="E18" s="1"/>
      <c r="F18" s="1"/>
      <c r="H18" s="2" t="s">
        <v>4</v>
      </c>
      <c r="I18" s="2" t="s">
        <v>5</v>
      </c>
      <c r="J18" s="1"/>
      <c r="K18" s="1"/>
      <c r="L18" s="1"/>
    </row>
    <row r="19" spans="2:12" x14ac:dyDescent="0.3">
      <c r="B19" s="2" t="s">
        <v>6</v>
      </c>
      <c r="C19" s="2" t="s">
        <v>361</v>
      </c>
      <c r="D19" s="1"/>
      <c r="E19" s="1"/>
      <c r="F19" s="1"/>
      <c r="H19" s="2" t="s">
        <v>6</v>
      </c>
      <c r="I19" s="2" t="s">
        <v>361</v>
      </c>
      <c r="J19" s="1"/>
      <c r="K19" s="1"/>
      <c r="L19" s="1"/>
    </row>
    <row r="20" spans="2:12" x14ac:dyDescent="0.3">
      <c r="B20" s="2" t="s">
        <v>7</v>
      </c>
      <c r="C20" s="2" t="s">
        <v>8</v>
      </c>
      <c r="D20" s="1"/>
      <c r="E20" s="1"/>
      <c r="F20" s="1"/>
      <c r="H20" s="2" t="s">
        <v>7</v>
      </c>
      <c r="I20" s="2" t="s">
        <v>137</v>
      </c>
      <c r="J20" s="1"/>
      <c r="K20" s="1"/>
      <c r="L20" s="1"/>
    </row>
    <row r="21" spans="2:12" x14ac:dyDescent="0.3">
      <c r="B21" s="1"/>
      <c r="C21" s="1"/>
      <c r="D21" s="1"/>
      <c r="E21" s="1"/>
      <c r="F21" s="1"/>
      <c r="H21" s="1"/>
      <c r="I21" s="1"/>
      <c r="J21" s="1"/>
      <c r="K21" s="1"/>
      <c r="L21" s="1"/>
    </row>
    <row r="22" spans="2:12" x14ac:dyDescent="0.3">
      <c r="B22" s="3" t="s">
        <v>9</v>
      </c>
      <c r="C22" s="4" t="s">
        <v>10</v>
      </c>
      <c r="D22" s="4" t="s">
        <v>11</v>
      </c>
      <c r="E22" s="4" t="s">
        <v>12</v>
      </c>
      <c r="F22" s="4" t="s">
        <v>13</v>
      </c>
      <c r="H22" s="3" t="s">
        <v>9</v>
      </c>
      <c r="I22" s="4" t="s">
        <v>10</v>
      </c>
      <c r="J22" s="4" t="s">
        <v>11</v>
      </c>
      <c r="K22" s="4" t="s">
        <v>12</v>
      </c>
      <c r="L22" s="4" t="s">
        <v>13</v>
      </c>
    </row>
    <row r="23" spans="2:12" x14ac:dyDescent="0.3">
      <c r="B23" s="5" t="s">
        <v>14</v>
      </c>
      <c r="C23" s="6"/>
      <c r="D23" s="7" t="s">
        <v>11</v>
      </c>
      <c r="E23" s="6"/>
      <c r="F23" s="6"/>
      <c r="H23" s="1"/>
      <c r="I23" s="1"/>
      <c r="J23" s="1"/>
      <c r="K23" s="1"/>
      <c r="L23" s="1"/>
    </row>
    <row r="24" spans="2:12" x14ac:dyDescent="0.3">
      <c r="B24" s="8" t="s">
        <v>207</v>
      </c>
      <c r="C24" s="9">
        <v>2205</v>
      </c>
      <c r="D24" s="7" t="s">
        <v>198</v>
      </c>
      <c r="E24" s="10"/>
      <c r="F24" s="9"/>
      <c r="H24" s="2" t="s">
        <v>139</v>
      </c>
      <c r="I24" s="1"/>
      <c r="J24" s="1"/>
      <c r="K24" s="1"/>
      <c r="L24" s="1"/>
    </row>
    <row r="25" spans="2:12" x14ac:dyDescent="0.3">
      <c r="B25" s="8" t="s">
        <v>243</v>
      </c>
      <c r="C25" s="9">
        <v>2100</v>
      </c>
      <c r="D25" s="7" t="s">
        <v>198</v>
      </c>
      <c r="E25" s="10">
        <f>Intro_input!$J$52</f>
        <v>1.38</v>
      </c>
      <c r="F25" s="9">
        <f>C25*E25</f>
        <v>2898</v>
      </c>
      <c r="H25" s="1"/>
      <c r="I25" s="1"/>
      <c r="J25" s="1"/>
      <c r="K25" s="1"/>
      <c r="L25" s="1"/>
    </row>
    <row r="26" spans="2:12" x14ac:dyDescent="0.3">
      <c r="B26" s="8" t="s">
        <v>199</v>
      </c>
      <c r="C26" s="9">
        <v>3900</v>
      </c>
      <c r="D26" s="7" t="s">
        <v>198</v>
      </c>
      <c r="E26" s="10">
        <f>Intro_input!$J$51</f>
        <v>0.77</v>
      </c>
      <c r="F26" s="9">
        <f>C26*E26</f>
        <v>3003</v>
      </c>
      <c r="H26" s="2" t="s">
        <v>41</v>
      </c>
      <c r="I26" s="1"/>
      <c r="J26" s="1"/>
      <c r="K26" s="1"/>
      <c r="L26" s="1"/>
    </row>
    <row r="27" spans="2:12" x14ac:dyDescent="0.3">
      <c r="B27" s="8" t="s">
        <v>18</v>
      </c>
      <c r="C27" s="9"/>
      <c r="D27" s="7" t="s">
        <v>19</v>
      </c>
      <c r="E27" s="9"/>
      <c r="F27" s="9">
        <v>870</v>
      </c>
      <c r="H27" s="1"/>
      <c r="I27" s="1"/>
      <c r="J27" s="1"/>
      <c r="K27" s="1"/>
      <c r="L27" s="1"/>
    </row>
    <row r="28" spans="2:12" x14ac:dyDescent="0.3">
      <c r="B28" s="5" t="s">
        <v>20</v>
      </c>
      <c r="C28" s="6"/>
      <c r="D28" s="7" t="s">
        <v>11</v>
      </c>
      <c r="E28" s="6"/>
      <c r="F28" s="6">
        <f>SUM(F24:F27)</f>
        <v>6771</v>
      </c>
      <c r="H28" s="1" t="s">
        <v>241</v>
      </c>
      <c r="I28" s="1"/>
      <c r="J28" s="1"/>
      <c r="K28" s="1"/>
      <c r="L28" s="1"/>
    </row>
    <row r="29" spans="2:12" x14ac:dyDescent="0.3">
      <c r="B29" s="8" t="s">
        <v>11</v>
      </c>
      <c r="C29" s="9"/>
      <c r="D29" s="7" t="s">
        <v>11</v>
      </c>
      <c r="E29" s="9"/>
      <c r="F29" s="9"/>
      <c r="H29" s="2" t="s">
        <v>1</v>
      </c>
      <c r="I29" s="2" t="s">
        <v>193</v>
      </c>
      <c r="J29" s="1"/>
      <c r="K29" s="1"/>
      <c r="L29" s="1"/>
    </row>
    <row r="30" spans="2:12" x14ac:dyDescent="0.3">
      <c r="B30" s="5" t="s">
        <v>21</v>
      </c>
      <c r="C30" s="6"/>
      <c r="D30" s="7" t="s">
        <v>11</v>
      </c>
      <c r="E30" s="6"/>
      <c r="F30" s="6"/>
      <c r="H30" s="2" t="s">
        <v>3</v>
      </c>
      <c r="I30" s="2" t="s">
        <v>133</v>
      </c>
      <c r="J30" s="1"/>
      <c r="K30" s="1"/>
      <c r="L30" s="1"/>
    </row>
    <row r="31" spans="2:12" x14ac:dyDescent="0.3">
      <c r="B31" s="8" t="s">
        <v>239</v>
      </c>
      <c r="C31" s="9">
        <v>-9</v>
      </c>
      <c r="D31" s="7" t="s">
        <v>16</v>
      </c>
      <c r="E31" s="10">
        <v>53</v>
      </c>
      <c r="F31" s="9">
        <f>C31*E31</f>
        <v>-477</v>
      </c>
      <c r="H31" s="2" t="s">
        <v>4</v>
      </c>
      <c r="I31" s="2" t="s">
        <v>5</v>
      </c>
      <c r="J31" s="1"/>
      <c r="K31" s="1"/>
      <c r="L31" s="1"/>
    </row>
    <row r="32" spans="2:12" x14ac:dyDescent="0.3">
      <c r="B32" s="8" t="s">
        <v>23</v>
      </c>
      <c r="C32" s="9">
        <v>-20</v>
      </c>
      <c r="D32" s="7" t="s">
        <v>24</v>
      </c>
      <c r="E32" s="10"/>
      <c r="F32" s="9"/>
      <c r="H32" s="2" t="s">
        <v>6</v>
      </c>
      <c r="I32" s="2" t="s">
        <v>361</v>
      </c>
      <c r="J32" s="1"/>
      <c r="K32" s="1"/>
      <c r="L32" s="1"/>
    </row>
    <row r="33" spans="2:12" x14ac:dyDescent="0.3">
      <c r="B33" s="8" t="s">
        <v>185</v>
      </c>
      <c r="C33" s="9">
        <v>-65</v>
      </c>
      <c r="D33" s="7" t="s">
        <v>71</v>
      </c>
      <c r="E33" s="10">
        <v>2.7</v>
      </c>
      <c r="F33" s="9">
        <f>C33*E33</f>
        <v>-175.5</v>
      </c>
      <c r="H33" s="2" t="s">
        <v>7</v>
      </c>
      <c r="I33" s="2" t="s">
        <v>137</v>
      </c>
      <c r="J33" s="1"/>
      <c r="K33" s="1"/>
      <c r="L33" s="1"/>
    </row>
    <row r="34" spans="2:12" x14ac:dyDescent="0.3">
      <c r="B34" s="5" t="s">
        <v>25</v>
      </c>
      <c r="C34" s="6"/>
      <c r="D34" s="7" t="s">
        <v>11</v>
      </c>
      <c r="E34" s="6"/>
      <c r="F34" s="6">
        <f>SUM(F30:F33)</f>
        <v>-652.5</v>
      </c>
      <c r="H34" s="1"/>
      <c r="I34" s="1"/>
      <c r="J34" s="1"/>
      <c r="K34" s="1"/>
      <c r="L34" s="1"/>
    </row>
    <row r="35" spans="2:12" x14ac:dyDescent="0.3">
      <c r="B35" s="5" t="s">
        <v>26</v>
      </c>
      <c r="C35" s="6"/>
      <c r="D35" s="7" t="s">
        <v>11</v>
      </c>
      <c r="E35" s="6"/>
      <c r="F35" s="6">
        <f>SUM(F28,F34)</f>
        <v>6118.5</v>
      </c>
      <c r="H35" s="3" t="s">
        <v>9</v>
      </c>
      <c r="I35" s="4" t="s">
        <v>10</v>
      </c>
      <c r="J35" s="4" t="s">
        <v>11</v>
      </c>
      <c r="K35" s="4" t="s">
        <v>12</v>
      </c>
      <c r="L35" s="4" t="s">
        <v>13</v>
      </c>
    </row>
    <row r="36" spans="2:12" x14ac:dyDescent="0.3">
      <c r="B36" s="8" t="s">
        <v>11</v>
      </c>
      <c r="C36" s="9"/>
      <c r="D36" s="7" t="s">
        <v>11</v>
      </c>
      <c r="E36" s="9"/>
      <c r="F36" s="9"/>
      <c r="H36" s="1"/>
      <c r="I36" s="1"/>
      <c r="J36" s="1"/>
      <c r="K36" s="1"/>
      <c r="L36" s="1"/>
    </row>
    <row r="37" spans="2:12" x14ac:dyDescent="0.3">
      <c r="B37" s="5" t="s">
        <v>27</v>
      </c>
      <c r="C37" s="6"/>
      <c r="D37" s="7" t="s">
        <v>11</v>
      </c>
      <c r="E37" s="6"/>
      <c r="F37" s="6"/>
      <c r="H37" s="2" t="s">
        <v>139</v>
      </c>
      <c r="I37" s="1"/>
      <c r="J37" s="1"/>
      <c r="K37" s="1"/>
      <c r="L37" s="1"/>
    </row>
    <row r="38" spans="2:12" x14ac:dyDescent="0.3">
      <c r="B38" s="8" t="s">
        <v>30</v>
      </c>
      <c r="C38" s="9">
        <v>-20</v>
      </c>
      <c r="D38" s="7" t="s">
        <v>11</v>
      </c>
      <c r="E38" s="9">
        <v>25</v>
      </c>
      <c r="F38" s="9">
        <f t="shared" ref="F38:F44" si="0">C38*E38</f>
        <v>-500</v>
      </c>
      <c r="H38" s="1"/>
      <c r="I38" s="1"/>
      <c r="J38" s="1"/>
      <c r="K38" s="1"/>
      <c r="L38" s="1"/>
    </row>
    <row r="39" spans="2:12" x14ac:dyDescent="0.3">
      <c r="B39" s="8" t="s">
        <v>73</v>
      </c>
      <c r="C39" s="12">
        <v>-0.33</v>
      </c>
      <c r="D39" s="7" t="s">
        <v>11</v>
      </c>
      <c r="E39" s="9">
        <v>350</v>
      </c>
      <c r="F39" s="9">
        <f t="shared" si="0"/>
        <v>-115.5</v>
      </c>
      <c r="H39" s="2" t="s">
        <v>41</v>
      </c>
      <c r="I39" s="1"/>
      <c r="J39" s="1"/>
      <c r="K39" s="1"/>
      <c r="L39" s="1"/>
    </row>
    <row r="40" spans="2:12" x14ac:dyDescent="0.3">
      <c r="B40" s="8" t="s">
        <v>93</v>
      </c>
      <c r="C40" s="9">
        <v>-1</v>
      </c>
      <c r="D40" s="7" t="s">
        <v>11</v>
      </c>
      <c r="E40" s="9">
        <v>225</v>
      </c>
      <c r="F40" s="9">
        <f t="shared" si="0"/>
        <v>-225</v>
      </c>
      <c r="H40" s="1"/>
      <c r="I40" s="1"/>
      <c r="J40" s="1"/>
      <c r="K40" s="1"/>
      <c r="L40" s="1"/>
    </row>
    <row r="41" spans="2:12" x14ac:dyDescent="0.3">
      <c r="B41" s="8" t="s">
        <v>238</v>
      </c>
      <c r="C41" s="9">
        <v>-1</v>
      </c>
      <c r="D41" s="7" t="s">
        <v>11</v>
      </c>
      <c r="E41" s="9">
        <v>170</v>
      </c>
      <c r="F41" s="9">
        <f t="shared" si="0"/>
        <v>-170</v>
      </c>
      <c r="H41" s="1" t="s">
        <v>240</v>
      </c>
      <c r="I41" s="1"/>
      <c r="J41" s="1"/>
      <c r="K41" s="1"/>
      <c r="L41" s="1"/>
    </row>
    <row r="42" spans="2:12" x14ac:dyDescent="0.3">
      <c r="B42" s="8" t="s">
        <v>237</v>
      </c>
      <c r="C42" s="9">
        <v>-1</v>
      </c>
      <c r="D42" s="7" t="s">
        <v>11</v>
      </c>
      <c r="E42" s="9">
        <v>452</v>
      </c>
      <c r="F42" s="9">
        <f t="shared" si="0"/>
        <v>-452</v>
      </c>
      <c r="H42" s="2" t="s">
        <v>1</v>
      </c>
      <c r="I42" s="2" t="s">
        <v>193</v>
      </c>
      <c r="J42" s="1"/>
      <c r="K42" s="1"/>
      <c r="L42" s="1"/>
    </row>
    <row r="43" spans="2:12" x14ac:dyDescent="0.3">
      <c r="B43" s="8" t="s">
        <v>230</v>
      </c>
      <c r="C43" s="9">
        <v>-1</v>
      </c>
      <c r="D43" s="7" t="s">
        <v>11</v>
      </c>
      <c r="E43" s="9">
        <v>250</v>
      </c>
      <c r="F43" s="9">
        <f t="shared" si="0"/>
        <v>-250</v>
      </c>
      <c r="H43" s="2" t="s">
        <v>3</v>
      </c>
      <c r="I43" s="2" t="s">
        <v>133</v>
      </c>
      <c r="J43" s="1"/>
      <c r="K43" s="1"/>
      <c r="L43" s="1"/>
    </row>
    <row r="44" spans="2:12" x14ac:dyDescent="0.3">
      <c r="B44" s="8" t="s">
        <v>196</v>
      </c>
      <c r="C44" s="12">
        <v>-0.33</v>
      </c>
      <c r="D44" s="7" t="s">
        <v>11</v>
      </c>
      <c r="E44" s="9">
        <v>500</v>
      </c>
      <c r="F44" s="9">
        <f t="shared" si="0"/>
        <v>-165</v>
      </c>
      <c r="H44" s="2" t="s">
        <v>4</v>
      </c>
      <c r="I44" s="2" t="s">
        <v>5</v>
      </c>
      <c r="J44" s="1"/>
      <c r="K44" s="1"/>
      <c r="L44" s="1"/>
    </row>
    <row r="45" spans="2:12" x14ac:dyDescent="0.3">
      <c r="B45" s="8" t="s">
        <v>38</v>
      </c>
      <c r="C45" s="9"/>
      <c r="D45" s="7" t="s">
        <v>11</v>
      </c>
      <c r="E45" s="9"/>
      <c r="F45" s="9">
        <v>-750</v>
      </c>
      <c r="H45" s="2" t="s">
        <v>6</v>
      </c>
      <c r="I45" s="2" t="s">
        <v>361</v>
      </c>
      <c r="J45" s="1"/>
      <c r="K45" s="1"/>
      <c r="L45" s="1"/>
    </row>
    <row r="46" spans="2:12" x14ac:dyDescent="0.3">
      <c r="B46" s="5" t="s">
        <v>39</v>
      </c>
      <c r="C46" s="6"/>
      <c r="D46" s="7" t="s">
        <v>11</v>
      </c>
      <c r="E46" s="6"/>
      <c r="F46" s="6">
        <f>SUM(F38:F45)</f>
        <v>-2627.5</v>
      </c>
      <c r="H46" s="2" t="s">
        <v>7</v>
      </c>
      <c r="I46" s="2" t="s">
        <v>137</v>
      </c>
      <c r="J46" s="1"/>
      <c r="K46" s="1"/>
      <c r="L46" s="1"/>
    </row>
    <row r="47" spans="2:12" x14ac:dyDescent="0.3">
      <c r="B47" s="8" t="s">
        <v>40</v>
      </c>
      <c r="C47" s="9"/>
      <c r="D47" s="7" t="s">
        <v>11</v>
      </c>
      <c r="E47" s="9"/>
      <c r="F47" s="9">
        <f>SUM(F35,F46)</f>
        <v>3491</v>
      </c>
      <c r="H47" s="1"/>
      <c r="I47" s="1"/>
      <c r="J47" s="1"/>
      <c r="K47" s="1"/>
      <c r="L47" s="1"/>
    </row>
    <row r="48" spans="2:12" x14ac:dyDescent="0.3">
      <c r="B48" s="1"/>
      <c r="C48" s="1"/>
      <c r="D48" s="1"/>
      <c r="E48" s="1"/>
      <c r="F48" s="1"/>
      <c r="H48" s="3" t="s">
        <v>9</v>
      </c>
      <c r="I48" s="4" t="s">
        <v>10</v>
      </c>
      <c r="J48" s="4" t="s">
        <v>11</v>
      </c>
      <c r="K48" s="4" t="s">
        <v>12</v>
      </c>
      <c r="L48" s="4" t="s">
        <v>13</v>
      </c>
    </row>
    <row r="49" spans="2:12" x14ac:dyDescent="0.3">
      <c r="B49" s="2" t="s">
        <v>236</v>
      </c>
      <c r="C49" s="1"/>
      <c r="D49" s="1"/>
      <c r="E49" s="1"/>
      <c r="F49" s="1"/>
      <c r="H49" s="1"/>
      <c r="I49" s="1"/>
      <c r="J49" s="1"/>
      <c r="K49" s="1"/>
      <c r="L49" s="1"/>
    </row>
    <row r="50" spans="2:12" x14ac:dyDescent="0.3">
      <c r="B50" s="1"/>
      <c r="C50" s="1"/>
      <c r="D50" s="1"/>
      <c r="E50" s="1"/>
      <c r="F50" s="1"/>
      <c r="H50" s="2" t="s">
        <v>242</v>
      </c>
      <c r="I50" s="1"/>
      <c r="J50" s="1"/>
      <c r="K50" s="1"/>
      <c r="L50" s="1"/>
    </row>
    <row r="51" spans="2:12" x14ac:dyDescent="0.3">
      <c r="B51" s="2" t="s">
        <v>41</v>
      </c>
      <c r="C51" s="1"/>
      <c r="D51" s="1"/>
      <c r="E51" s="1"/>
      <c r="F51" s="1"/>
      <c r="H51" s="1"/>
      <c r="I51" s="1"/>
      <c r="J51" s="1"/>
      <c r="K51" s="1"/>
      <c r="L51" s="1"/>
    </row>
    <row r="52" spans="2:12" x14ac:dyDescent="0.3">
      <c r="B52" s="1"/>
      <c r="C52" s="1"/>
      <c r="D52" s="1"/>
      <c r="E52" s="1"/>
      <c r="F52" s="1"/>
      <c r="H52" s="2" t="s">
        <v>41</v>
      </c>
      <c r="I52" s="1"/>
      <c r="J52" s="1"/>
      <c r="K52" s="1"/>
      <c r="L52" s="1"/>
    </row>
    <row r="53" spans="2:12" x14ac:dyDescent="0.3">
      <c r="B53" s="1" t="s">
        <v>241</v>
      </c>
      <c r="C53" s="1"/>
      <c r="D53" s="1"/>
      <c r="E53" s="1"/>
      <c r="F53" s="1"/>
      <c r="H53" s="1"/>
      <c r="I53" s="1"/>
      <c r="J53" s="1"/>
      <c r="K53" s="1"/>
      <c r="L53" s="1"/>
    </row>
    <row r="54" spans="2:12" x14ac:dyDescent="0.3">
      <c r="B54" s="2" t="s">
        <v>1</v>
      </c>
      <c r="C54" s="2" t="s">
        <v>193</v>
      </c>
      <c r="D54" s="1"/>
      <c r="E54" s="1"/>
      <c r="F54" s="1"/>
      <c r="H54" s="1" t="s">
        <v>235</v>
      </c>
      <c r="I54" s="1"/>
      <c r="J54" s="1"/>
      <c r="K54" s="1"/>
      <c r="L54" s="1"/>
    </row>
    <row r="55" spans="2:12" x14ac:dyDescent="0.3">
      <c r="B55" s="2" t="s">
        <v>3</v>
      </c>
      <c r="C55" s="2" t="s">
        <v>133</v>
      </c>
      <c r="D55" s="1"/>
      <c r="E55" s="1"/>
      <c r="F55" s="1"/>
      <c r="H55" s="2" t="s">
        <v>1</v>
      </c>
      <c r="I55" s="2" t="s">
        <v>193</v>
      </c>
      <c r="J55" s="1"/>
      <c r="K55" s="1"/>
      <c r="L55" s="1"/>
    </row>
    <row r="56" spans="2:12" x14ac:dyDescent="0.3">
      <c r="B56" s="2" t="s">
        <v>4</v>
      </c>
      <c r="C56" s="2" t="s">
        <v>5</v>
      </c>
      <c r="D56" s="1"/>
      <c r="E56" s="1"/>
      <c r="F56" s="1"/>
      <c r="H56" s="2" t="s">
        <v>3</v>
      </c>
      <c r="I56" s="2" t="s">
        <v>133</v>
      </c>
      <c r="J56" s="1"/>
      <c r="K56" s="1"/>
      <c r="L56" s="1"/>
    </row>
    <row r="57" spans="2:12" x14ac:dyDescent="0.3">
      <c r="B57" s="2" t="s">
        <v>6</v>
      </c>
      <c r="C57" s="2" t="s">
        <v>361</v>
      </c>
      <c r="D57" s="1"/>
      <c r="E57" s="1"/>
      <c r="F57" s="1"/>
      <c r="H57" s="2" t="s">
        <v>4</v>
      </c>
      <c r="I57" s="2" t="s">
        <v>5</v>
      </c>
      <c r="J57" s="1"/>
      <c r="K57" s="1"/>
      <c r="L57" s="1"/>
    </row>
    <row r="58" spans="2:12" x14ac:dyDescent="0.3">
      <c r="B58" s="2" t="s">
        <v>7</v>
      </c>
      <c r="C58" s="2" t="s">
        <v>8</v>
      </c>
      <c r="D58" s="1"/>
      <c r="E58" s="1"/>
      <c r="F58" s="1"/>
      <c r="H58" s="2" t="s">
        <v>6</v>
      </c>
      <c r="I58" s="2" t="s">
        <v>361</v>
      </c>
      <c r="J58" s="1"/>
      <c r="K58" s="1"/>
      <c r="L58" s="1"/>
    </row>
    <row r="59" spans="2:12" x14ac:dyDescent="0.3">
      <c r="B59" s="1"/>
      <c r="C59" s="1"/>
      <c r="D59" s="1"/>
      <c r="E59" s="1"/>
      <c r="F59" s="1"/>
      <c r="H59" s="2" t="s">
        <v>7</v>
      </c>
      <c r="I59" s="2" t="s">
        <v>137</v>
      </c>
      <c r="J59" s="1"/>
      <c r="K59" s="1"/>
      <c r="L59" s="1"/>
    </row>
    <row r="60" spans="2:12" x14ac:dyDescent="0.3">
      <c r="B60" s="3" t="s">
        <v>9</v>
      </c>
      <c r="C60" s="4" t="s">
        <v>10</v>
      </c>
      <c r="D60" s="4" t="s">
        <v>11</v>
      </c>
      <c r="E60" s="4" t="s">
        <v>12</v>
      </c>
      <c r="F60" s="4" t="s">
        <v>13</v>
      </c>
      <c r="H60" s="1"/>
      <c r="I60" s="1"/>
      <c r="J60" s="1"/>
      <c r="K60" s="1"/>
      <c r="L60" s="1"/>
    </row>
    <row r="61" spans="2:12" x14ac:dyDescent="0.3">
      <c r="B61" s="5" t="s">
        <v>14</v>
      </c>
      <c r="C61" s="6"/>
      <c r="D61" s="7" t="s">
        <v>11</v>
      </c>
      <c r="E61" s="6"/>
      <c r="F61" s="6"/>
      <c r="H61" s="3" t="s">
        <v>9</v>
      </c>
      <c r="I61" s="4" t="s">
        <v>10</v>
      </c>
      <c r="J61" s="4" t="s">
        <v>11</v>
      </c>
      <c r="K61" s="4" t="s">
        <v>12</v>
      </c>
      <c r="L61" s="4" t="s">
        <v>13</v>
      </c>
    </row>
    <row r="62" spans="2:12" x14ac:dyDescent="0.3">
      <c r="B62" s="8" t="s">
        <v>207</v>
      </c>
      <c r="C62" s="9">
        <v>7665</v>
      </c>
      <c r="D62" s="7" t="s">
        <v>198</v>
      </c>
      <c r="E62" s="10"/>
      <c r="F62" s="9"/>
      <c r="H62" s="1"/>
      <c r="I62" s="1"/>
      <c r="J62" s="1"/>
      <c r="K62" s="1"/>
      <c r="L62" s="1"/>
    </row>
    <row r="63" spans="2:12" x14ac:dyDescent="0.3">
      <c r="B63" s="8" t="s">
        <v>206</v>
      </c>
      <c r="C63" s="9">
        <v>7300</v>
      </c>
      <c r="D63" s="7" t="s">
        <v>198</v>
      </c>
      <c r="E63" s="10">
        <f>Intro_input!$J$52</f>
        <v>1.38</v>
      </c>
      <c r="F63" s="9">
        <f>C63*E63</f>
        <v>10074</v>
      </c>
      <c r="H63" s="2" t="s">
        <v>139</v>
      </c>
      <c r="I63" s="1"/>
      <c r="J63" s="1"/>
      <c r="K63" s="1"/>
      <c r="L63" s="1"/>
    </row>
    <row r="64" spans="2:12" x14ac:dyDescent="0.3">
      <c r="B64" s="8" t="s">
        <v>18</v>
      </c>
      <c r="C64" s="9"/>
      <c r="D64" s="7" t="s">
        <v>19</v>
      </c>
      <c r="E64" s="9"/>
      <c r="F64" s="9">
        <v>870</v>
      </c>
      <c r="H64" s="1"/>
      <c r="I64" s="1"/>
      <c r="J64" s="1"/>
      <c r="K64" s="1"/>
      <c r="L64" s="1"/>
    </row>
    <row r="65" spans="2:12" x14ac:dyDescent="0.3">
      <c r="B65" s="5" t="s">
        <v>20</v>
      </c>
      <c r="C65" s="6"/>
      <c r="D65" s="7" t="s">
        <v>11</v>
      </c>
      <c r="E65" s="6"/>
      <c r="F65" s="6">
        <f>SUM(F62:F64)</f>
        <v>10944</v>
      </c>
      <c r="H65" s="2" t="s">
        <v>41</v>
      </c>
      <c r="I65" s="1"/>
      <c r="J65" s="1"/>
      <c r="K65" s="1"/>
      <c r="L65" s="1"/>
    </row>
    <row r="66" spans="2:12" x14ac:dyDescent="0.3">
      <c r="B66" s="8" t="s">
        <v>11</v>
      </c>
      <c r="C66" s="9"/>
      <c r="D66" s="7" t="s">
        <v>11</v>
      </c>
      <c r="E66" s="9"/>
      <c r="F66" s="9"/>
      <c r="H66" s="1"/>
      <c r="I66" s="1"/>
      <c r="J66" s="1"/>
      <c r="K66" s="1"/>
      <c r="L66" s="1"/>
    </row>
    <row r="67" spans="2:12" x14ac:dyDescent="0.3">
      <c r="B67" s="5" t="s">
        <v>21</v>
      </c>
      <c r="C67" s="6"/>
      <c r="D67" s="7" t="s">
        <v>11</v>
      </c>
      <c r="E67" s="6"/>
      <c r="F67" s="6"/>
      <c r="H67" s="1" t="s">
        <v>234</v>
      </c>
      <c r="I67" s="1"/>
      <c r="J67" s="1"/>
      <c r="K67" s="1"/>
      <c r="L67" s="1"/>
    </row>
    <row r="68" spans="2:12" x14ac:dyDescent="0.3">
      <c r="B68" s="8" t="s">
        <v>239</v>
      </c>
      <c r="C68" s="9">
        <v>-9</v>
      </c>
      <c r="D68" s="7" t="s">
        <v>16</v>
      </c>
      <c r="E68" s="10">
        <v>53</v>
      </c>
      <c r="F68" s="9">
        <f>C68*E68</f>
        <v>-477</v>
      </c>
      <c r="H68" s="2" t="s">
        <v>1</v>
      </c>
      <c r="I68" s="2" t="s">
        <v>193</v>
      </c>
      <c r="J68" s="1"/>
      <c r="K68" s="1"/>
      <c r="L68" s="1"/>
    </row>
    <row r="69" spans="2:12" x14ac:dyDescent="0.3">
      <c r="B69" s="8" t="s">
        <v>23</v>
      </c>
      <c r="C69" s="9">
        <v>-40</v>
      </c>
      <c r="D69" s="7" t="s">
        <v>24</v>
      </c>
      <c r="E69" s="10"/>
      <c r="F69" s="9"/>
      <c r="H69" s="2" t="s">
        <v>3</v>
      </c>
      <c r="I69" s="2" t="s">
        <v>133</v>
      </c>
      <c r="J69" s="1"/>
      <c r="K69" s="1"/>
      <c r="L69" s="1"/>
    </row>
    <row r="70" spans="2:12" x14ac:dyDescent="0.3">
      <c r="B70" s="8" t="s">
        <v>185</v>
      </c>
      <c r="C70" s="9">
        <v>-219</v>
      </c>
      <c r="D70" s="7" t="s">
        <v>71</v>
      </c>
      <c r="E70" s="10">
        <v>2.7</v>
      </c>
      <c r="F70" s="9">
        <f>C70*E70</f>
        <v>-591.30000000000007</v>
      </c>
      <c r="H70" s="2" t="s">
        <v>4</v>
      </c>
      <c r="I70" s="2" t="s">
        <v>5</v>
      </c>
      <c r="J70" s="1"/>
      <c r="K70" s="1"/>
      <c r="L70" s="1"/>
    </row>
    <row r="71" spans="2:12" x14ac:dyDescent="0.3">
      <c r="B71" s="5" t="s">
        <v>25</v>
      </c>
      <c r="C71" s="6"/>
      <c r="D71" s="7" t="s">
        <v>11</v>
      </c>
      <c r="E71" s="6"/>
      <c r="F71" s="6">
        <f>SUM(F67:F70)</f>
        <v>-1068.3000000000002</v>
      </c>
      <c r="H71" s="2" t="s">
        <v>6</v>
      </c>
      <c r="I71" s="2" t="s">
        <v>361</v>
      </c>
      <c r="J71" s="1"/>
      <c r="K71" s="1"/>
      <c r="L71" s="1"/>
    </row>
    <row r="72" spans="2:12" x14ac:dyDescent="0.3">
      <c r="B72" s="5" t="s">
        <v>26</v>
      </c>
      <c r="C72" s="6"/>
      <c r="D72" s="7" t="s">
        <v>11</v>
      </c>
      <c r="E72" s="6"/>
      <c r="F72" s="6">
        <f>SUM(F65,F71)</f>
        <v>9875.7000000000007</v>
      </c>
      <c r="H72" s="2" t="s">
        <v>7</v>
      </c>
      <c r="I72" s="2" t="s">
        <v>137</v>
      </c>
      <c r="J72" s="1"/>
      <c r="K72" s="1"/>
      <c r="L72" s="1"/>
    </row>
    <row r="73" spans="2:12" x14ac:dyDescent="0.3">
      <c r="B73" s="8" t="s">
        <v>11</v>
      </c>
      <c r="C73" s="9"/>
      <c r="D73" s="7" t="s">
        <v>11</v>
      </c>
      <c r="E73" s="9"/>
      <c r="F73" s="9"/>
      <c r="H73" s="1"/>
      <c r="I73" s="1"/>
      <c r="J73" s="1"/>
      <c r="K73" s="1"/>
      <c r="L73" s="1"/>
    </row>
    <row r="74" spans="2:12" x14ac:dyDescent="0.3">
      <c r="B74" s="5" t="s">
        <v>27</v>
      </c>
      <c r="C74" s="6"/>
      <c r="D74" s="7" t="s">
        <v>11</v>
      </c>
      <c r="E74" s="6"/>
      <c r="F74" s="6"/>
      <c r="H74" s="3" t="s">
        <v>9</v>
      </c>
      <c r="I74" s="4" t="s">
        <v>10</v>
      </c>
      <c r="J74" s="4" t="s">
        <v>11</v>
      </c>
      <c r="K74" s="4" t="s">
        <v>12</v>
      </c>
      <c r="L74" s="4" t="s">
        <v>13</v>
      </c>
    </row>
    <row r="75" spans="2:12" x14ac:dyDescent="0.3">
      <c r="B75" s="8" t="s">
        <v>30</v>
      </c>
      <c r="C75" s="9">
        <v>-40</v>
      </c>
      <c r="D75" s="7" t="s">
        <v>11</v>
      </c>
      <c r="E75" s="9">
        <v>25</v>
      </c>
      <c r="F75" s="9">
        <f>C75*E75</f>
        <v>-1000</v>
      </c>
      <c r="H75" s="1"/>
      <c r="I75" s="1"/>
      <c r="J75" s="1"/>
      <c r="K75" s="1"/>
      <c r="L75" s="1"/>
    </row>
    <row r="76" spans="2:12" x14ac:dyDescent="0.3">
      <c r="B76" s="8" t="s">
        <v>73</v>
      </c>
      <c r="C76" s="12">
        <v>-0.33</v>
      </c>
      <c r="D76" s="7" t="s">
        <v>11</v>
      </c>
      <c r="E76" s="9">
        <v>350</v>
      </c>
      <c r="F76" s="9">
        <f>C76*E76</f>
        <v>-115.5</v>
      </c>
      <c r="H76" s="2" t="s">
        <v>139</v>
      </c>
      <c r="I76" s="1"/>
      <c r="J76" s="1"/>
      <c r="K76" s="1"/>
      <c r="L76" s="1"/>
    </row>
    <row r="77" spans="2:12" x14ac:dyDescent="0.3">
      <c r="B77" s="8" t="s">
        <v>93</v>
      </c>
      <c r="C77" s="9">
        <v>-4</v>
      </c>
      <c r="D77" s="7" t="s">
        <v>11</v>
      </c>
      <c r="E77" s="9">
        <v>225</v>
      </c>
      <c r="F77" s="9">
        <f>C77*E77</f>
        <v>-900</v>
      </c>
      <c r="H77" s="1"/>
      <c r="I77" s="1"/>
      <c r="J77" s="1"/>
      <c r="K77" s="1"/>
      <c r="L77" s="1"/>
    </row>
    <row r="78" spans="2:12" x14ac:dyDescent="0.3">
      <c r="B78" s="8" t="s">
        <v>238</v>
      </c>
      <c r="C78" s="9">
        <v>-4</v>
      </c>
      <c r="D78" s="7" t="s">
        <v>11</v>
      </c>
      <c r="E78" s="9">
        <v>170</v>
      </c>
      <c r="F78" s="9">
        <f>C78*E78</f>
        <v>-680</v>
      </c>
      <c r="H78" s="2" t="s">
        <v>41</v>
      </c>
      <c r="I78" s="1"/>
      <c r="J78" s="1"/>
      <c r="K78" s="1"/>
      <c r="L78" s="1"/>
    </row>
    <row r="79" spans="2:12" x14ac:dyDescent="0.3">
      <c r="B79" s="8" t="s">
        <v>237</v>
      </c>
      <c r="C79" s="9">
        <v>-4</v>
      </c>
      <c r="D79" s="7" t="s">
        <v>11</v>
      </c>
      <c r="E79" s="9">
        <v>703</v>
      </c>
      <c r="F79" s="9">
        <f>C79*E79</f>
        <v>-2812</v>
      </c>
      <c r="H79" s="1"/>
      <c r="I79" s="1"/>
      <c r="J79" s="1"/>
      <c r="K79" s="1"/>
      <c r="L79" s="1"/>
    </row>
    <row r="80" spans="2:12" x14ac:dyDescent="0.3">
      <c r="B80" s="8" t="s">
        <v>38</v>
      </c>
      <c r="C80" s="9"/>
      <c r="D80" s="7" t="s">
        <v>11</v>
      </c>
      <c r="E80" s="9"/>
      <c r="F80" s="9">
        <v>-750</v>
      </c>
      <c r="H80" s="1" t="s">
        <v>233</v>
      </c>
      <c r="I80" s="1"/>
      <c r="J80" s="1"/>
      <c r="K80" s="1"/>
      <c r="L80" s="1"/>
    </row>
    <row r="81" spans="2:12" x14ac:dyDescent="0.3">
      <c r="B81" s="5" t="s">
        <v>39</v>
      </c>
      <c r="C81" s="6"/>
      <c r="D81" s="7" t="s">
        <v>11</v>
      </c>
      <c r="E81" s="6"/>
      <c r="F81" s="6">
        <f>SUM(F75:F80)</f>
        <v>-6257.5</v>
      </c>
      <c r="H81" s="2" t="s">
        <v>1</v>
      </c>
      <c r="I81" s="2" t="s">
        <v>193</v>
      </c>
      <c r="J81" s="1"/>
      <c r="K81" s="1"/>
      <c r="L81" s="1"/>
    </row>
    <row r="82" spans="2:12" x14ac:dyDescent="0.3">
      <c r="B82" s="8" t="s">
        <v>40</v>
      </c>
      <c r="C82" s="9"/>
      <c r="D82" s="7" t="s">
        <v>11</v>
      </c>
      <c r="E82" s="9"/>
      <c r="F82" s="9">
        <f>SUM(F72,F81)</f>
        <v>3618.2000000000007</v>
      </c>
      <c r="H82" s="2" t="s">
        <v>3</v>
      </c>
      <c r="I82" s="2" t="s">
        <v>133</v>
      </c>
      <c r="J82" s="1"/>
      <c r="K82" s="1"/>
      <c r="L82" s="1"/>
    </row>
    <row r="83" spans="2:12" x14ac:dyDescent="0.3">
      <c r="B83" s="1"/>
      <c r="C83" s="1"/>
      <c r="D83" s="1"/>
      <c r="E83" s="1"/>
      <c r="F83" s="1"/>
      <c r="H83" s="2" t="s">
        <v>4</v>
      </c>
      <c r="I83" s="2" t="s">
        <v>5</v>
      </c>
      <c r="J83" s="1"/>
      <c r="K83" s="1"/>
      <c r="L83" s="1"/>
    </row>
    <row r="84" spans="2:12" x14ac:dyDescent="0.3">
      <c r="B84" s="2" t="s">
        <v>236</v>
      </c>
      <c r="C84" s="1"/>
      <c r="D84" s="1"/>
      <c r="E84" s="1"/>
      <c r="F84" s="1"/>
      <c r="H84" s="2" t="s">
        <v>6</v>
      </c>
      <c r="I84" s="2" t="s">
        <v>361</v>
      </c>
      <c r="J84" s="1"/>
      <c r="K84" s="1"/>
      <c r="L84" s="1"/>
    </row>
    <row r="85" spans="2:12" x14ac:dyDescent="0.3">
      <c r="B85" s="1"/>
      <c r="C85" s="1"/>
      <c r="D85" s="1"/>
      <c r="E85" s="1"/>
      <c r="F85" s="1"/>
      <c r="H85" s="2" t="s">
        <v>7</v>
      </c>
      <c r="I85" s="2" t="s">
        <v>137</v>
      </c>
      <c r="J85" s="1"/>
      <c r="K85" s="1"/>
      <c r="L85" s="1"/>
    </row>
    <row r="86" spans="2:12" x14ac:dyDescent="0.3">
      <c r="B86" s="2" t="s">
        <v>41</v>
      </c>
      <c r="C86" s="1"/>
      <c r="D86" s="1"/>
      <c r="E86" s="1"/>
      <c r="F86" s="1"/>
      <c r="H86" s="1"/>
      <c r="I86" s="1"/>
      <c r="J86" s="1"/>
      <c r="K86" s="1"/>
      <c r="L86" s="1"/>
    </row>
    <row r="87" spans="2:12" x14ac:dyDescent="0.3">
      <c r="B87" s="1"/>
      <c r="C87" s="1"/>
      <c r="D87" s="1"/>
      <c r="E87" s="1"/>
      <c r="F87" s="1"/>
      <c r="H87" s="3" t="s">
        <v>9</v>
      </c>
      <c r="I87" s="4" t="s">
        <v>10</v>
      </c>
      <c r="J87" s="4" t="s">
        <v>11</v>
      </c>
      <c r="K87" s="4" t="s">
        <v>12</v>
      </c>
      <c r="L87" s="4" t="s">
        <v>13</v>
      </c>
    </row>
    <row r="88" spans="2:12" x14ac:dyDescent="0.3">
      <c r="B88" s="1" t="s">
        <v>240</v>
      </c>
      <c r="C88" s="1"/>
      <c r="D88" s="1"/>
      <c r="E88" s="1"/>
      <c r="F88" s="1"/>
      <c r="H88" s="1"/>
      <c r="I88" s="1"/>
      <c r="J88" s="1"/>
      <c r="K88" s="1"/>
      <c r="L88" s="1"/>
    </row>
    <row r="89" spans="2:12" x14ac:dyDescent="0.3">
      <c r="B89" s="2" t="s">
        <v>1</v>
      </c>
      <c r="C89" s="2" t="s">
        <v>193</v>
      </c>
      <c r="D89" s="1"/>
      <c r="E89" s="1"/>
      <c r="F89" s="1"/>
      <c r="H89" s="2" t="s">
        <v>139</v>
      </c>
      <c r="I89" s="1"/>
      <c r="J89" s="1"/>
      <c r="K89" s="1"/>
      <c r="L89" s="1"/>
    </row>
    <row r="90" spans="2:12" x14ac:dyDescent="0.3">
      <c r="B90" s="2" t="s">
        <v>3</v>
      </c>
      <c r="C90" s="2" t="s">
        <v>133</v>
      </c>
      <c r="D90" s="1"/>
      <c r="E90" s="1"/>
      <c r="F90" s="1"/>
      <c r="H90" s="1"/>
      <c r="I90" s="1"/>
      <c r="J90" s="1"/>
      <c r="K90" s="1"/>
      <c r="L90" s="1"/>
    </row>
    <row r="91" spans="2:12" x14ac:dyDescent="0.3">
      <c r="B91" s="2" t="s">
        <v>4</v>
      </c>
      <c r="C91" s="2" t="s">
        <v>5</v>
      </c>
      <c r="D91" s="1"/>
      <c r="E91" s="1"/>
      <c r="F91" s="1"/>
      <c r="H91" s="2" t="s">
        <v>41</v>
      </c>
      <c r="I91" s="1"/>
      <c r="J91" s="1"/>
      <c r="K91" s="1"/>
      <c r="L91" s="1"/>
    </row>
    <row r="92" spans="2:12" x14ac:dyDescent="0.3">
      <c r="B92" s="2" t="s">
        <v>6</v>
      </c>
      <c r="C92" s="2" t="s">
        <v>361</v>
      </c>
      <c r="D92" s="1"/>
      <c r="E92" s="1"/>
      <c r="F92" s="1"/>
      <c r="H92" s="1"/>
      <c r="I92" s="1"/>
      <c r="J92" s="1"/>
      <c r="K92" s="1"/>
      <c r="L92" s="1"/>
    </row>
    <row r="93" spans="2:12" x14ac:dyDescent="0.3">
      <c r="B93" s="2" t="s">
        <v>7</v>
      </c>
      <c r="C93" s="2" t="s">
        <v>8</v>
      </c>
      <c r="D93" s="1"/>
      <c r="E93" s="1"/>
      <c r="F93" s="1"/>
      <c r="H93" s="1" t="s">
        <v>231</v>
      </c>
      <c r="I93" s="1"/>
      <c r="J93" s="1"/>
      <c r="K93" s="1"/>
      <c r="L93" s="1"/>
    </row>
    <row r="94" spans="2:12" x14ac:dyDescent="0.3">
      <c r="B94" s="1"/>
      <c r="C94" s="1"/>
      <c r="D94" s="1"/>
      <c r="E94" s="1"/>
      <c r="F94" s="1"/>
      <c r="H94" s="2" t="s">
        <v>1</v>
      </c>
      <c r="I94" s="2" t="s">
        <v>193</v>
      </c>
      <c r="J94" s="1"/>
      <c r="K94" s="1"/>
      <c r="L94" s="1"/>
    </row>
    <row r="95" spans="2:12" x14ac:dyDescent="0.3">
      <c r="B95" s="3" t="s">
        <v>9</v>
      </c>
      <c r="C95" s="4" t="s">
        <v>10</v>
      </c>
      <c r="D95" s="4" t="s">
        <v>11</v>
      </c>
      <c r="E95" s="4" t="s">
        <v>12</v>
      </c>
      <c r="F95" s="4" t="s">
        <v>13</v>
      </c>
      <c r="H95" s="2" t="s">
        <v>3</v>
      </c>
      <c r="I95" s="2" t="s">
        <v>133</v>
      </c>
      <c r="J95" s="1"/>
      <c r="K95" s="1"/>
      <c r="L95" s="1"/>
    </row>
    <row r="96" spans="2:12" x14ac:dyDescent="0.3">
      <c r="B96" s="5" t="s">
        <v>14</v>
      </c>
      <c r="C96" s="6"/>
      <c r="D96" s="7" t="s">
        <v>11</v>
      </c>
      <c r="E96" s="6"/>
      <c r="F96" s="6"/>
      <c r="H96" s="2" t="s">
        <v>4</v>
      </c>
      <c r="I96" s="2" t="s">
        <v>5</v>
      </c>
      <c r="J96" s="1"/>
      <c r="K96" s="1"/>
      <c r="L96" s="1"/>
    </row>
    <row r="97" spans="2:12" x14ac:dyDescent="0.3">
      <c r="B97" s="8" t="s">
        <v>207</v>
      </c>
      <c r="C97" s="9">
        <v>8200</v>
      </c>
      <c r="D97" s="7" t="s">
        <v>198</v>
      </c>
      <c r="E97" s="10"/>
      <c r="F97" s="9"/>
      <c r="H97" s="2" t="s">
        <v>6</v>
      </c>
      <c r="I97" s="2" t="s">
        <v>361</v>
      </c>
      <c r="J97" s="1"/>
      <c r="K97" s="1"/>
      <c r="L97" s="1"/>
    </row>
    <row r="98" spans="2:12" x14ac:dyDescent="0.3">
      <c r="B98" s="8" t="s">
        <v>206</v>
      </c>
      <c r="C98" s="9">
        <v>7800</v>
      </c>
      <c r="D98" s="7" t="s">
        <v>198</v>
      </c>
      <c r="E98" s="10">
        <f>Intro_input!$J$52</f>
        <v>1.38</v>
      </c>
      <c r="F98" s="9">
        <f>C98*E98</f>
        <v>10764</v>
      </c>
      <c r="H98" s="2" t="s">
        <v>7</v>
      </c>
      <c r="I98" s="2" t="s">
        <v>137</v>
      </c>
      <c r="J98" s="1"/>
      <c r="K98" s="1"/>
      <c r="L98" s="1"/>
    </row>
    <row r="99" spans="2:12" x14ac:dyDescent="0.3">
      <c r="B99" s="8" t="s">
        <v>18</v>
      </c>
      <c r="C99" s="9"/>
      <c r="D99" s="7" t="s">
        <v>19</v>
      </c>
      <c r="E99" s="9"/>
      <c r="F99" s="9">
        <v>870</v>
      </c>
      <c r="H99" s="1"/>
      <c r="I99" s="1"/>
      <c r="J99" s="1"/>
      <c r="K99" s="1"/>
      <c r="L99" s="1"/>
    </row>
    <row r="100" spans="2:12" x14ac:dyDescent="0.3">
      <c r="B100" s="5" t="s">
        <v>20</v>
      </c>
      <c r="C100" s="6"/>
      <c r="D100" s="7" t="s">
        <v>11</v>
      </c>
      <c r="E100" s="6"/>
      <c r="F100" s="6">
        <f>SUM(F97:F99)</f>
        <v>11634</v>
      </c>
      <c r="H100" s="3" t="s">
        <v>9</v>
      </c>
      <c r="I100" s="4" t="s">
        <v>10</v>
      </c>
      <c r="J100" s="4" t="s">
        <v>11</v>
      </c>
      <c r="K100" s="4" t="s">
        <v>12</v>
      </c>
      <c r="L100" s="4" t="s">
        <v>13</v>
      </c>
    </row>
    <row r="101" spans="2:12" x14ac:dyDescent="0.3">
      <c r="B101" s="8" t="s">
        <v>11</v>
      </c>
      <c r="C101" s="9"/>
      <c r="D101" s="7" t="s">
        <v>11</v>
      </c>
      <c r="E101" s="9"/>
      <c r="F101" s="9"/>
      <c r="H101" s="1"/>
      <c r="I101" s="1"/>
      <c r="J101" s="1"/>
      <c r="K101" s="1"/>
      <c r="L101" s="1"/>
    </row>
    <row r="102" spans="2:12" x14ac:dyDescent="0.3">
      <c r="B102" s="5" t="s">
        <v>21</v>
      </c>
      <c r="C102" s="6"/>
      <c r="D102" s="7" t="s">
        <v>11</v>
      </c>
      <c r="E102" s="6"/>
      <c r="F102" s="6"/>
      <c r="H102" s="2" t="s">
        <v>214</v>
      </c>
      <c r="I102" s="1"/>
      <c r="J102" s="1"/>
      <c r="K102" s="1"/>
      <c r="L102" s="1"/>
    </row>
    <row r="103" spans="2:12" x14ac:dyDescent="0.3">
      <c r="B103" s="8" t="s">
        <v>239</v>
      </c>
      <c r="C103" s="9">
        <v>-9</v>
      </c>
      <c r="D103" s="7" t="s">
        <v>16</v>
      </c>
      <c r="E103" s="10">
        <v>53</v>
      </c>
      <c r="F103" s="9">
        <f>C103*E103</f>
        <v>-477</v>
      </c>
      <c r="H103" s="1"/>
      <c r="I103" s="1"/>
      <c r="J103" s="1"/>
      <c r="K103" s="1"/>
      <c r="L103" s="1"/>
    </row>
    <row r="104" spans="2:12" x14ac:dyDescent="0.3">
      <c r="B104" s="8" t="s">
        <v>23</v>
      </c>
      <c r="C104" s="9">
        <v>-40</v>
      </c>
      <c r="D104" s="7" t="s">
        <v>24</v>
      </c>
      <c r="E104" s="10"/>
      <c r="F104" s="9"/>
      <c r="H104" s="2" t="s">
        <v>41</v>
      </c>
      <c r="I104" s="1"/>
      <c r="J104" s="1"/>
      <c r="K104" s="1"/>
      <c r="L104" s="1"/>
    </row>
    <row r="105" spans="2:12" x14ac:dyDescent="0.3">
      <c r="B105" s="8" t="s">
        <v>185</v>
      </c>
      <c r="C105" s="9">
        <v>-234</v>
      </c>
      <c r="D105" s="7" t="s">
        <v>71</v>
      </c>
      <c r="E105" s="10">
        <v>2.7</v>
      </c>
      <c r="F105" s="9">
        <f>C105*E105</f>
        <v>-631.80000000000007</v>
      </c>
      <c r="H105" s="1"/>
      <c r="I105" s="1"/>
      <c r="J105" s="1"/>
      <c r="K105" s="1"/>
      <c r="L105" s="1"/>
    </row>
    <row r="106" spans="2:12" x14ac:dyDescent="0.3">
      <c r="B106" s="5" t="s">
        <v>25</v>
      </c>
      <c r="C106" s="6"/>
      <c r="D106" s="7" t="s">
        <v>11</v>
      </c>
      <c r="E106" s="6"/>
      <c r="F106" s="6">
        <f>SUM(F102:F105)</f>
        <v>-1108.8000000000002</v>
      </c>
      <c r="H106" s="1" t="s">
        <v>228</v>
      </c>
      <c r="I106" s="1"/>
      <c r="J106" s="1"/>
      <c r="K106" s="1"/>
      <c r="L106" s="1"/>
    </row>
    <row r="107" spans="2:12" x14ac:dyDescent="0.3">
      <c r="B107" s="5" t="s">
        <v>26</v>
      </c>
      <c r="C107" s="6"/>
      <c r="D107" s="7" t="s">
        <v>11</v>
      </c>
      <c r="E107" s="6"/>
      <c r="F107" s="6">
        <f>SUM(F100,F106)</f>
        <v>10525.2</v>
      </c>
      <c r="H107" s="2" t="s">
        <v>1</v>
      </c>
      <c r="I107" s="2" t="s">
        <v>193</v>
      </c>
      <c r="J107" s="1"/>
      <c r="K107" s="1"/>
      <c r="L107" s="1"/>
    </row>
    <row r="108" spans="2:12" x14ac:dyDescent="0.3">
      <c r="B108" s="8" t="s">
        <v>11</v>
      </c>
      <c r="C108" s="9"/>
      <c r="D108" s="7" t="s">
        <v>11</v>
      </c>
      <c r="E108" s="9"/>
      <c r="F108" s="9"/>
      <c r="H108" s="2" t="s">
        <v>3</v>
      </c>
      <c r="I108" s="2" t="s">
        <v>133</v>
      </c>
      <c r="J108" s="1"/>
      <c r="K108" s="1"/>
      <c r="L108" s="1"/>
    </row>
    <row r="109" spans="2:12" x14ac:dyDescent="0.3">
      <c r="B109" s="5" t="s">
        <v>27</v>
      </c>
      <c r="C109" s="6"/>
      <c r="D109" s="7" t="s">
        <v>11</v>
      </c>
      <c r="E109" s="6"/>
      <c r="F109" s="6"/>
      <c r="H109" s="2" t="s">
        <v>4</v>
      </c>
      <c r="I109" s="2" t="s">
        <v>5</v>
      </c>
      <c r="J109" s="1"/>
      <c r="K109" s="1"/>
      <c r="L109" s="1"/>
    </row>
    <row r="110" spans="2:12" x14ac:dyDescent="0.3">
      <c r="B110" s="8" t="s">
        <v>30</v>
      </c>
      <c r="C110" s="9">
        <v>-40</v>
      </c>
      <c r="D110" s="7" t="s">
        <v>11</v>
      </c>
      <c r="E110" s="9">
        <v>25</v>
      </c>
      <c r="F110" s="9">
        <f>C110*E110</f>
        <v>-1000</v>
      </c>
      <c r="H110" s="2" t="s">
        <v>6</v>
      </c>
      <c r="I110" s="2" t="s">
        <v>361</v>
      </c>
      <c r="J110" s="1"/>
      <c r="K110" s="1"/>
      <c r="L110" s="1"/>
    </row>
    <row r="111" spans="2:12" x14ac:dyDescent="0.3">
      <c r="B111" s="8" t="s">
        <v>73</v>
      </c>
      <c r="C111" s="12">
        <v>-0.33</v>
      </c>
      <c r="D111" s="7" t="s">
        <v>11</v>
      </c>
      <c r="E111" s="9">
        <v>350</v>
      </c>
      <c r="F111" s="9">
        <f>C111*E111</f>
        <v>-115.5</v>
      </c>
      <c r="H111" s="2" t="s">
        <v>7</v>
      </c>
      <c r="I111" s="2" t="s">
        <v>137</v>
      </c>
      <c r="J111" s="1"/>
      <c r="K111" s="1"/>
      <c r="L111" s="1"/>
    </row>
    <row r="112" spans="2:12" x14ac:dyDescent="0.3">
      <c r="B112" s="8" t="s">
        <v>93</v>
      </c>
      <c r="C112" s="9">
        <v>-5</v>
      </c>
      <c r="D112" s="7" t="s">
        <v>11</v>
      </c>
      <c r="E112" s="9">
        <v>225</v>
      </c>
      <c r="F112" s="9">
        <f>C112*E112</f>
        <v>-1125</v>
      </c>
      <c r="H112" s="1"/>
      <c r="I112" s="1"/>
      <c r="J112" s="1"/>
      <c r="K112" s="1"/>
      <c r="L112" s="1"/>
    </row>
    <row r="113" spans="2:12" x14ac:dyDescent="0.3">
      <c r="B113" s="8" t="s">
        <v>238</v>
      </c>
      <c r="C113" s="9">
        <v>-5</v>
      </c>
      <c r="D113" s="7" t="s">
        <v>11</v>
      </c>
      <c r="E113" s="9">
        <v>170</v>
      </c>
      <c r="F113" s="9">
        <f>C113*E113</f>
        <v>-850</v>
      </c>
      <c r="H113" s="3" t="s">
        <v>9</v>
      </c>
      <c r="I113" s="4" t="s">
        <v>10</v>
      </c>
      <c r="J113" s="4" t="s">
        <v>11</v>
      </c>
      <c r="K113" s="4" t="s">
        <v>12</v>
      </c>
      <c r="L113" s="4" t="s">
        <v>13</v>
      </c>
    </row>
    <row r="114" spans="2:12" x14ac:dyDescent="0.3">
      <c r="B114" s="8" t="s">
        <v>237</v>
      </c>
      <c r="C114" s="9">
        <v>-5</v>
      </c>
      <c r="D114" s="7" t="s">
        <v>11</v>
      </c>
      <c r="E114" s="9">
        <v>620</v>
      </c>
      <c r="F114" s="9">
        <f>C114*E114</f>
        <v>-3100</v>
      </c>
      <c r="H114" s="1"/>
      <c r="I114" s="1"/>
      <c r="J114" s="1"/>
      <c r="K114" s="1"/>
      <c r="L114" s="1"/>
    </row>
    <row r="115" spans="2:12" x14ac:dyDescent="0.3">
      <c r="B115" s="8" t="s">
        <v>38</v>
      </c>
      <c r="C115" s="9"/>
      <c r="D115" s="7" t="s">
        <v>11</v>
      </c>
      <c r="E115" s="9"/>
      <c r="F115" s="9">
        <v>-750</v>
      </c>
      <c r="H115" s="2" t="s">
        <v>214</v>
      </c>
      <c r="I115" s="1"/>
      <c r="J115" s="1"/>
      <c r="K115" s="1"/>
      <c r="L115" s="1"/>
    </row>
    <row r="116" spans="2:12" x14ac:dyDescent="0.3">
      <c r="B116" s="5" t="s">
        <v>39</v>
      </c>
      <c r="C116" s="6"/>
      <c r="D116" s="7" t="s">
        <v>11</v>
      </c>
      <c r="E116" s="6"/>
      <c r="F116" s="6">
        <f>SUM(F110:F115)</f>
        <v>-6940.5</v>
      </c>
      <c r="H116" s="1"/>
      <c r="I116" s="1"/>
      <c r="J116" s="1"/>
      <c r="K116" s="1"/>
      <c r="L116" s="1"/>
    </row>
    <row r="117" spans="2:12" x14ac:dyDescent="0.3">
      <c r="B117" s="8" t="s">
        <v>40</v>
      </c>
      <c r="C117" s="9"/>
      <c r="D117" s="7" t="s">
        <v>11</v>
      </c>
      <c r="E117" s="9"/>
      <c r="F117" s="9">
        <f>SUM(F107,F116)</f>
        <v>3584.7000000000007</v>
      </c>
      <c r="H117" s="2" t="s">
        <v>41</v>
      </c>
      <c r="I117" s="1"/>
      <c r="J117" s="1"/>
      <c r="K117" s="1"/>
      <c r="L117" s="1"/>
    </row>
    <row r="118" spans="2:12" x14ac:dyDescent="0.3">
      <c r="B118" s="1"/>
      <c r="C118" s="1"/>
      <c r="D118" s="1"/>
      <c r="E118" s="1"/>
      <c r="F118" s="1"/>
      <c r="H118" s="1"/>
      <c r="I118" s="1"/>
      <c r="J118" s="1"/>
      <c r="K118" s="1"/>
      <c r="L118" s="1"/>
    </row>
    <row r="119" spans="2:12" x14ac:dyDescent="0.3">
      <c r="B119" s="2" t="s">
        <v>236</v>
      </c>
      <c r="C119" s="1"/>
      <c r="D119" s="1"/>
      <c r="E119" s="1"/>
      <c r="F119" s="1"/>
      <c r="H119" s="1" t="s">
        <v>227</v>
      </c>
      <c r="I119" s="1"/>
      <c r="J119" s="1"/>
      <c r="K119" s="1"/>
      <c r="L119" s="1"/>
    </row>
    <row r="120" spans="2:12" x14ac:dyDescent="0.3">
      <c r="B120" s="1"/>
      <c r="C120" s="1"/>
      <c r="D120" s="1"/>
      <c r="E120" s="1"/>
      <c r="F120" s="1"/>
      <c r="H120" s="2" t="s">
        <v>1</v>
      </c>
      <c r="I120" s="2" t="s">
        <v>193</v>
      </c>
      <c r="J120" s="1"/>
      <c r="K120" s="1"/>
      <c r="L120" s="1"/>
    </row>
    <row r="121" spans="2:12" x14ac:dyDescent="0.3">
      <c r="B121" s="2" t="s">
        <v>41</v>
      </c>
      <c r="C121" s="1"/>
      <c r="D121" s="1"/>
      <c r="E121" s="1"/>
      <c r="F121" s="1"/>
      <c r="H121" s="2" t="s">
        <v>3</v>
      </c>
      <c r="I121" s="2" t="s">
        <v>133</v>
      </c>
      <c r="J121" s="1"/>
      <c r="K121" s="1"/>
      <c r="L121" s="1"/>
    </row>
    <row r="122" spans="2:12" x14ac:dyDescent="0.3">
      <c r="B122" s="1"/>
      <c r="C122" s="1"/>
      <c r="D122" s="1"/>
      <c r="E122" s="1"/>
      <c r="F122" s="1"/>
      <c r="H122" s="2" t="s">
        <v>4</v>
      </c>
      <c r="I122" s="2" t="s">
        <v>5</v>
      </c>
      <c r="J122" s="1"/>
      <c r="K122" s="1"/>
      <c r="L122" s="1"/>
    </row>
    <row r="123" spans="2:12" x14ac:dyDescent="0.3">
      <c r="B123" s="1" t="s">
        <v>235</v>
      </c>
      <c r="C123" s="1"/>
      <c r="D123" s="1"/>
      <c r="E123" s="1"/>
      <c r="F123" s="1"/>
      <c r="H123" s="2" t="s">
        <v>6</v>
      </c>
      <c r="I123" s="2" t="s">
        <v>361</v>
      </c>
      <c r="J123" s="1"/>
      <c r="K123" s="1"/>
      <c r="L123" s="1"/>
    </row>
    <row r="124" spans="2:12" x14ac:dyDescent="0.3">
      <c r="B124" s="2" t="s">
        <v>1</v>
      </c>
      <c r="C124" s="2" t="s">
        <v>193</v>
      </c>
      <c r="D124" s="1"/>
      <c r="E124" s="1"/>
      <c r="F124" s="1"/>
      <c r="H124" s="2" t="s">
        <v>7</v>
      </c>
      <c r="I124" s="2" t="s">
        <v>137</v>
      </c>
      <c r="J124" s="1"/>
      <c r="K124" s="1"/>
      <c r="L124" s="1"/>
    </row>
    <row r="125" spans="2:12" x14ac:dyDescent="0.3">
      <c r="B125" s="2" t="s">
        <v>3</v>
      </c>
      <c r="C125" s="2" t="s">
        <v>133</v>
      </c>
      <c r="D125" s="1"/>
      <c r="E125" s="1"/>
      <c r="F125" s="1"/>
      <c r="H125" s="1"/>
      <c r="I125" s="1"/>
      <c r="J125" s="1"/>
      <c r="K125" s="1"/>
      <c r="L125" s="1"/>
    </row>
    <row r="126" spans="2:12" x14ac:dyDescent="0.3">
      <c r="B126" s="2" t="s">
        <v>4</v>
      </c>
      <c r="C126" s="2" t="s">
        <v>5</v>
      </c>
      <c r="D126" s="1"/>
      <c r="E126" s="1"/>
      <c r="F126" s="1"/>
      <c r="H126" s="3" t="s">
        <v>9</v>
      </c>
      <c r="I126" s="4" t="s">
        <v>10</v>
      </c>
      <c r="J126" s="4" t="s">
        <v>11</v>
      </c>
      <c r="K126" s="4" t="s">
        <v>12</v>
      </c>
      <c r="L126" s="4" t="s">
        <v>13</v>
      </c>
    </row>
    <row r="127" spans="2:12" x14ac:dyDescent="0.3">
      <c r="B127" s="2" t="s">
        <v>6</v>
      </c>
      <c r="C127" s="2" t="s">
        <v>361</v>
      </c>
      <c r="D127" s="1"/>
      <c r="E127" s="1"/>
      <c r="F127" s="1"/>
      <c r="H127" s="1"/>
      <c r="I127" s="1"/>
      <c r="J127" s="1"/>
      <c r="K127" s="1"/>
      <c r="L127" s="1"/>
    </row>
    <row r="128" spans="2:12" x14ac:dyDescent="0.3">
      <c r="B128" s="2" t="s">
        <v>7</v>
      </c>
      <c r="C128" s="2" t="s">
        <v>8</v>
      </c>
      <c r="D128" s="1"/>
      <c r="E128" s="1"/>
      <c r="F128" s="1"/>
      <c r="H128" s="1"/>
      <c r="I128" s="1"/>
      <c r="J128" s="1"/>
      <c r="K128" s="1"/>
      <c r="L128" s="1"/>
    </row>
    <row r="129" spans="2:12" x14ac:dyDescent="0.3">
      <c r="B129" s="1"/>
      <c r="C129" s="1"/>
      <c r="D129" s="1"/>
      <c r="E129" s="1"/>
      <c r="F129" s="1"/>
      <c r="H129" s="1"/>
      <c r="I129" s="1"/>
      <c r="J129" s="1"/>
      <c r="K129" s="1"/>
      <c r="L129" s="1"/>
    </row>
    <row r="130" spans="2:12" x14ac:dyDescent="0.3">
      <c r="B130" s="3" t="s">
        <v>9</v>
      </c>
      <c r="C130" s="4" t="s">
        <v>10</v>
      </c>
      <c r="D130" s="4" t="s">
        <v>11</v>
      </c>
      <c r="E130" s="4" t="s">
        <v>12</v>
      </c>
      <c r="F130" s="4" t="s">
        <v>13</v>
      </c>
      <c r="H130" s="2" t="s">
        <v>41</v>
      </c>
      <c r="I130" s="1"/>
      <c r="J130" s="1"/>
      <c r="K130" s="1"/>
      <c r="L130" s="1"/>
    </row>
    <row r="131" spans="2:12" x14ac:dyDescent="0.3">
      <c r="B131" s="1"/>
      <c r="C131" s="1"/>
      <c r="D131" s="1"/>
      <c r="E131" s="1"/>
      <c r="F131" s="1"/>
      <c r="H131" s="1"/>
      <c r="I131" s="1"/>
      <c r="J131" s="1"/>
      <c r="K131" s="1"/>
      <c r="L131" s="1"/>
    </row>
    <row r="132" spans="2:12" x14ac:dyDescent="0.3">
      <c r="B132" s="2" t="s">
        <v>192</v>
      </c>
      <c r="C132" s="1"/>
      <c r="D132" s="1"/>
      <c r="E132" s="1"/>
      <c r="F132" s="1"/>
      <c r="H132" s="1" t="s">
        <v>225</v>
      </c>
      <c r="I132" s="1"/>
      <c r="J132" s="1"/>
      <c r="K132" s="1"/>
      <c r="L132" s="1"/>
    </row>
    <row r="133" spans="2:12" x14ac:dyDescent="0.3">
      <c r="B133" s="1"/>
      <c r="C133" s="1"/>
      <c r="D133" s="1"/>
      <c r="E133" s="1"/>
      <c r="F133" s="1"/>
      <c r="H133" s="2" t="s">
        <v>1</v>
      </c>
      <c r="I133" s="2" t="s">
        <v>193</v>
      </c>
      <c r="J133" s="1"/>
      <c r="K133" s="1"/>
      <c r="L133" s="1"/>
    </row>
    <row r="134" spans="2:12" x14ac:dyDescent="0.3">
      <c r="B134" s="2" t="s">
        <v>41</v>
      </c>
      <c r="C134" s="1"/>
      <c r="D134" s="1"/>
      <c r="E134" s="1"/>
      <c r="F134" s="1"/>
      <c r="H134" s="2" t="s">
        <v>3</v>
      </c>
      <c r="I134" s="2" t="s">
        <v>133</v>
      </c>
      <c r="J134" s="1"/>
      <c r="K134" s="1"/>
      <c r="L134" s="1"/>
    </row>
    <row r="135" spans="2:12" x14ac:dyDescent="0.3">
      <c r="B135" s="1"/>
      <c r="C135" s="1"/>
      <c r="D135" s="1"/>
      <c r="E135" s="1"/>
      <c r="F135" s="1"/>
      <c r="H135" s="2" t="s">
        <v>4</v>
      </c>
      <c r="I135" s="2" t="s">
        <v>5</v>
      </c>
      <c r="J135" s="1"/>
      <c r="K135" s="1"/>
      <c r="L135" s="1"/>
    </row>
    <row r="136" spans="2:12" x14ac:dyDescent="0.3">
      <c r="B136" s="1" t="s">
        <v>234</v>
      </c>
      <c r="C136" s="1"/>
      <c r="D136" s="1"/>
      <c r="E136" s="1"/>
      <c r="F136" s="1"/>
      <c r="H136" s="2" t="s">
        <v>6</v>
      </c>
      <c r="I136" s="2" t="s">
        <v>361</v>
      </c>
      <c r="J136" s="1"/>
      <c r="K136" s="1"/>
      <c r="L136" s="1"/>
    </row>
    <row r="137" spans="2:12" x14ac:dyDescent="0.3">
      <c r="B137" s="2" t="s">
        <v>1</v>
      </c>
      <c r="C137" s="2" t="s">
        <v>193</v>
      </c>
      <c r="D137" s="1"/>
      <c r="E137" s="1"/>
      <c r="F137" s="1"/>
      <c r="H137" s="2" t="s">
        <v>7</v>
      </c>
      <c r="I137" s="2" t="s">
        <v>137</v>
      </c>
      <c r="J137" s="1"/>
      <c r="K137" s="1"/>
      <c r="L137" s="1"/>
    </row>
    <row r="138" spans="2:12" x14ac:dyDescent="0.3">
      <c r="B138" s="2" t="s">
        <v>3</v>
      </c>
      <c r="C138" s="2" t="s">
        <v>133</v>
      </c>
      <c r="D138" s="1"/>
      <c r="E138" s="1"/>
      <c r="F138" s="1"/>
      <c r="H138" s="1"/>
      <c r="I138" s="1"/>
      <c r="J138" s="1"/>
      <c r="K138" s="1"/>
      <c r="L138" s="1"/>
    </row>
    <row r="139" spans="2:12" x14ac:dyDescent="0.3">
      <c r="B139" s="2" t="s">
        <v>4</v>
      </c>
      <c r="C139" s="2" t="s">
        <v>5</v>
      </c>
      <c r="D139" s="1"/>
      <c r="E139" s="1"/>
      <c r="F139" s="1"/>
      <c r="H139" s="3" t="s">
        <v>9</v>
      </c>
      <c r="I139" s="4" t="s">
        <v>10</v>
      </c>
      <c r="J139" s="4" t="s">
        <v>11</v>
      </c>
      <c r="K139" s="4" t="s">
        <v>12</v>
      </c>
      <c r="L139" s="4" t="s">
        <v>13</v>
      </c>
    </row>
    <row r="140" spans="2:12" x14ac:dyDescent="0.3">
      <c r="B140" s="2" t="s">
        <v>6</v>
      </c>
      <c r="C140" s="2" t="s">
        <v>361</v>
      </c>
      <c r="D140" s="1"/>
      <c r="E140" s="1"/>
      <c r="F140" s="1"/>
      <c r="H140" s="1"/>
      <c r="I140" s="1"/>
      <c r="J140" s="1"/>
      <c r="K140" s="1"/>
      <c r="L140" s="1"/>
    </row>
    <row r="141" spans="2:12" x14ac:dyDescent="0.3">
      <c r="B141" s="2" t="s">
        <v>7</v>
      </c>
      <c r="C141" s="2" t="s">
        <v>8</v>
      </c>
      <c r="D141" s="1"/>
      <c r="E141" s="1"/>
      <c r="F141" s="1"/>
      <c r="H141" s="2" t="s">
        <v>214</v>
      </c>
      <c r="I141" s="1"/>
      <c r="J141" s="1"/>
      <c r="K141" s="1"/>
      <c r="L141" s="1"/>
    </row>
    <row r="142" spans="2:12" x14ac:dyDescent="0.3">
      <c r="B142" s="1"/>
      <c r="C142" s="1"/>
      <c r="D142" s="1"/>
      <c r="E142" s="1"/>
      <c r="F142" s="1"/>
      <c r="H142" s="1"/>
      <c r="I142" s="1"/>
      <c r="J142" s="1"/>
      <c r="K142" s="1"/>
      <c r="L142" s="1"/>
    </row>
    <row r="143" spans="2:12" x14ac:dyDescent="0.3">
      <c r="B143" s="3" t="s">
        <v>9</v>
      </c>
      <c r="C143" s="4" t="s">
        <v>10</v>
      </c>
      <c r="D143" s="4" t="s">
        <v>11</v>
      </c>
      <c r="E143" s="4" t="s">
        <v>12</v>
      </c>
      <c r="F143" s="4" t="s">
        <v>13</v>
      </c>
      <c r="H143" s="2" t="s">
        <v>41</v>
      </c>
      <c r="I143" s="1"/>
      <c r="J143" s="1"/>
      <c r="K143" s="1"/>
      <c r="L143" s="1"/>
    </row>
    <row r="144" spans="2:12" x14ac:dyDescent="0.3">
      <c r="B144" s="1"/>
      <c r="C144" s="1"/>
      <c r="D144" s="1"/>
      <c r="E144" s="1"/>
      <c r="F144" s="1"/>
      <c r="H144" s="1"/>
      <c r="I144" s="1"/>
      <c r="J144" s="1"/>
      <c r="K144" s="1"/>
      <c r="L144" s="1"/>
    </row>
    <row r="145" spans="2:12" x14ac:dyDescent="0.3">
      <c r="B145" s="2" t="s">
        <v>192</v>
      </c>
      <c r="C145" s="1"/>
      <c r="D145" s="1"/>
      <c r="E145" s="1"/>
      <c r="F145" s="1"/>
      <c r="H145" s="1" t="s">
        <v>223</v>
      </c>
      <c r="I145" s="1"/>
      <c r="J145" s="1"/>
      <c r="K145" s="1"/>
      <c r="L145" s="1"/>
    </row>
    <row r="146" spans="2:12" x14ac:dyDescent="0.3">
      <c r="B146" s="1"/>
      <c r="C146" s="1"/>
      <c r="D146" s="1"/>
      <c r="E146" s="1"/>
      <c r="F146" s="1"/>
      <c r="H146" s="2" t="s">
        <v>1</v>
      </c>
      <c r="I146" s="2" t="s">
        <v>193</v>
      </c>
      <c r="J146" s="1"/>
      <c r="K146" s="1"/>
      <c r="L146" s="1"/>
    </row>
    <row r="147" spans="2:12" x14ac:dyDescent="0.3">
      <c r="B147" s="2" t="s">
        <v>41</v>
      </c>
      <c r="C147" s="1"/>
      <c r="D147" s="1"/>
      <c r="E147" s="1"/>
      <c r="F147" s="1"/>
      <c r="H147" s="2" t="s">
        <v>3</v>
      </c>
      <c r="I147" s="2" t="s">
        <v>133</v>
      </c>
      <c r="J147" s="1"/>
      <c r="K147" s="1"/>
      <c r="L147" s="1"/>
    </row>
    <row r="148" spans="2:12" x14ac:dyDescent="0.3">
      <c r="B148" s="1"/>
      <c r="C148" s="1"/>
      <c r="D148" s="1"/>
      <c r="E148" s="1"/>
      <c r="F148" s="1"/>
      <c r="H148" s="2" t="s">
        <v>4</v>
      </c>
      <c r="I148" s="2" t="s">
        <v>5</v>
      </c>
      <c r="J148" s="1"/>
      <c r="K148" s="1"/>
      <c r="L148" s="1"/>
    </row>
    <row r="149" spans="2:12" x14ac:dyDescent="0.3">
      <c r="B149" s="1" t="s">
        <v>233</v>
      </c>
      <c r="C149" s="1"/>
      <c r="D149" s="1"/>
      <c r="E149" s="1"/>
      <c r="F149" s="1"/>
      <c r="H149" s="2" t="s">
        <v>6</v>
      </c>
      <c r="I149" s="2" t="s">
        <v>361</v>
      </c>
      <c r="J149" s="1"/>
      <c r="K149" s="1"/>
      <c r="L149" s="1"/>
    </row>
    <row r="150" spans="2:12" x14ac:dyDescent="0.3">
      <c r="B150" s="2" t="s">
        <v>1</v>
      </c>
      <c r="C150" s="2" t="s">
        <v>193</v>
      </c>
      <c r="D150" s="1"/>
      <c r="E150" s="1"/>
      <c r="F150" s="1"/>
      <c r="H150" s="2" t="s">
        <v>7</v>
      </c>
      <c r="I150" s="2" t="s">
        <v>137</v>
      </c>
      <c r="J150" s="1"/>
      <c r="K150" s="1"/>
      <c r="L150" s="1"/>
    </row>
    <row r="151" spans="2:12" x14ac:dyDescent="0.3">
      <c r="B151" s="2" t="s">
        <v>3</v>
      </c>
      <c r="C151" s="2" t="s">
        <v>133</v>
      </c>
      <c r="D151" s="1"/>
      <c r="E151" s="1"/>
      <c r="F151" s="1"/>
      <c r="H151" s="1"/>
      <c r="I151" s="1"/>
      <c r="J151" s="1"/>
      <c r="K151" s="1"/>
      <c r="L151" s="1"/>
    </row>
    <row r="152" spans="2:12" x14ac:dyDescent="0.3">
      <c r="B152" s="2" t="s">
        <v>4</v>
      </c>
      <c r="C152" s="2" t="s">
        <v>5</v>
      </c>
      <c r="D152" s="1"/>
      <c r="E152" s="1"/>
      <c r="F152" s="1"/>
      <c r="H152" s="3" t="s">
        <v>9</v>
      </c>
      <c r="I152" s="4" t="s">
        <v>10</v>
      </c>
      <c r="J152" s="4" t="s">
        <v>11</v>
      </c>
      <c r="K152" s="4" t="s">
        <v>12</v>
      </c>
      <c r="L152" s="4" t="s">
        <v>13</v>
      </c>
    </row>
    <row r="153" spans="2:12" x14ac:dyDescent="0.3">
      <c r="B153" s="2" t="s">
        <v>6</v>
      </c>
      <c r="C153" s="2" t="s">
        <v>361</v>
      </c>
      <c r="D153" s="1"/>
      <c r="E153" s="1"/>
      <c r="F153" s="1"/>
      <c r="H153" s="1"/>
      <c r="I153" s="1"/>
      <c r="J153" s="1"/>
      <c r="K153" s="1"/>
      <c r="L153" s="1"/>
    </row>
    <row r="154" spans="2:12" x14ac:dyDescent="0.3">
      <c r="B154" s="2" t="s">
        <v>7</v>
      </c>
      <c r="C154" s="2" t="s">
        <v>8</v>
      </c>
      <c r="D154" s="1"/>
      <c r="E154" s="1"/>
      <c r="F154" s="1"/>
      <c r="H154" s="2" t="s">
        <v>139</v>
      </c>
      <c r="I154" s="1"/>
      <c r="J154" s="1"/>
      <c r="K154" s="1"/>
      <c r="L154" s="1"/>
    </row>
    <row r="155" spans="2:12" x14ac:dyDescent="0.3">
      <c r="B155" s="1"/>
      <c r="C155" s="1"/>
      <c r="D155" s="1"/>
      <c r="E155" s="1"/>
      <c r="F155" s="1"/>
      <c r="H155" s="1"/>
      <c r="I155" s="1"/>
      <c r="J155" s="1"/>
      <c r="K155" s="1"/>
      <c r="L155" s="1"/>
    </row>
    <row r="156" spans="2:12" x14ac:dyDescent="0.3">
      <c r="B156" s="3" t="s">
        <v>9</v>
      </c>
      <c r="C156" s="4" t="s">
        <v>10</v>
      </c>
      <c r="D156" s="4" t="s">
        <v>11</v>
      </c>
      <c r="E156" s="4" t="s">
        <v>12</v>
      </c>
      <c r="F156" s="4" t="s">
        <v>13</v>
      </c>
      <c r="H156" s="2" t="s">
        <v>41</v>
      </c>
      <c r="I156" s="1"/>
      <c r="J156" s="1"/>
      <c r="K156" s="1"/>
      <c r="L156" s="1"/>
    </row>
    <row r="157" spans="2:12" x14ac:dyDescent="0.3">
      <c r="B157" s="1"/>
      <c r="C157" s="1"/>
      <c r="D157" s="1"/>
      <c r="E157" s="1"/>
      <c r="F157" s="1"/>
      <c r="H157" s="1"/>
      <c r="I157" s="1"/>
      <c r="J157" s="1"/>
      <c r="K157" s="1"/>
      <c r="L157" s="1"/>
    </row>
    <row r="158" spans="2:12" x14ac:dyDescent="0.3">
      <c r="B158" s="2" t="s">
        <v>232</v>
      </c>
      <c r="C158" s="1"/>
      <c r="D158" s="1"/>
      <c r="E158" s="1"/>
      <c r="F158" s="1"/>
      <c r="H158" s="1" t="s">
        <v>222</v>
      </c>
      <c r="I158" s="1"/>
      <c r="J158" s="1"/>
      <c r="K158" s="1"/>
      <c r="L158" s="1"/>
    </row>
    <row r="159" spans="2:12" x14ac:dyDescent="0.3">
      <c r="B159" s="1"/>
      <c r="C159" s="1"/>
      <c r="D159" s="1"/>
      <c r="E159" s="1"/>
      <c r="F159" s="1"/>
      <c r="H159" s="2" t="s">
        <v>1</v>
      </c>
      <c r="I159" s="2" t="s">
        <v>193</v>
      </c>
      <c r="J159" s="1"/>
      <c r="K159" s="1"/>
      <c r="L159" s="1"/>
    </row>
    <row r="160" spans="2:12" x14ac:dyDescent="0.3">
      <c r="B160" s="2" t="s">
        <v>41</v>
      </c>
      <c r="C160" s="1"/>
      <c r="D160" s="1"/>
      <c r="E160" s="1"/>
      <c r="F160" s="1"/>
      <c r="H160" s="2" t="s">
        <v>3</v>
      </c>
      <c r="I160" s="2" t="s">
        <v>133</v>
      </c>
      <c r="J160" s="1"/>
      <c r="K160" s="1"/>
      <c r="L160" s="1"/>
    </row>
    <row r="161" spans="2:12" x14ac:dyDescent="0.3">
      <c r="B161" s="1"/>
      <c r="C161" s="1"/>
      <c r="D161" s="1"/>
      <c r="E161" s="1"/>
      <c r="F161" s="1"/>
      <c r="H161" s="2" t="s">
        <v>4</v>
      </c>
      <c r="I161" s="2" t="s">
        <v>5</v>
      </c>
      <c r="J161" s="1"/>
      <c r="K161" s="1"/>
      <c r="L161" s="1"/>
    </row>
    <row r="162" spans="2:12" x14ac:dyDescent="0.3">
      <c r="B162" s="1" t="s">
        <v>231</v>
      </c>
      <c r="C162" s="1"/>
      <c r="D162" s="1"/>
      <c r="E162" s="1"/>
      <c r="F162" s="1"/>
      <c r="H162" s="2" t="s">
        <v>6</v>
      </c>
      <c r="I162" s="2" t="s">
        <v>361</v>
      </c>
      <c r="J162" s="1"/>
      <c r="K162" s="1"/>
      <c r="L162" s="1"/>
    </row>
    <row r="163" spans="2:12" x14ac:dyDescent="0.3">
      <c r="B163" s="2" t="s">
        <v>1</v>
      </c>
      <c r="C163" s="2" t="s">
        <v>193</v>
      </c>
      <c r="D163" s="1"/>
      <c r="E163" s="1"/>
      <c r="F163" s="1"/>
      <c r="H163" s="2" t="s">
        <v>7</v>
      </c>
      <c r="I163" s="2" t="s">
        <v>137</v>
      </c>
      <c r="J163" s="1"/>
      <c r="K163" s="1"/>
      <c r="L163" s="1"/>
    </row>
    <row r="164" spans="2:12" x14ac:dyDescent="0.3">
      <c r="B164" s="2" t="s">
        <v>3</v>
      </c>
      <c r="C164" s="2" t="s">
        <v>133</v>
      </c>
      <c r="D164" s="1"/>
      <c r="E164" s="1"/>
      <c r="F164" s="1"/>
      <c r="H164" s="1"/>
      <c r="I164" s="1"/>
      <c r="J164" s="1"/>
      <c r="K164" s="1"/>
      <c r="L164" s="1"/>
    </row>
    <row r="165" spans="2:12" x14ac:dyDescent="0.3">
      <c r="B165" s="2" t="s">
        <v>4</v>
      </c>
      <c r="C165" s="2" t="s">
        <v>5</v>
      </c>
      <c r="D165" s="1"/>
      <c r="E165" s="1"/>
      <c r="F165" s="1"/>
      <c r="H165" s="3" t="s">
        <v>9</v>
      </c>
      <c r="I165" s="4" t="s">
        <v>10</v>
      </c>
      <c r="J165" s="4" t="s">
        <v>11</v>
      </c>
      <c r="K165" s="4" t="s">
        <v>12</v>
      </c>
      <c r="L165" s="4" t="s">
        <v>13</v>
      </c>
    </row>
    <row r="166" spans="2:12" x14ac:dyDescent="0.3">
      <c r="B166" s="2" t="s">
        <v>6</v>
      </c>
      <c r="C166" s="2" t="s">
        <v>361</v>
      </c>
      <c r="D166" s="1"/>
      <c r="E166" s="1"/>
      <c r="F166" s="1"/>
      <c r="H166" s="1"/>
      <c r="I166" s="1"/>
      <c r="J166" s="1"/>
      <c r="K166" s="1"/>
      <c r="L166" s="1"/>
    </row>
    <row r="167" spans="2:12" x14ac:dyDescent="0.3">
      <c r="B167" s="2" t="s">
        <v>7</v>
      </c>
      <c r="C167" s="2" t="s">
        <v>8</v>
      </c>
      <c r="D167" s="1"/>
      <c r="E167" s="1"/>
      <c r="F167" s="1"/>
      <c r="H167" s="2" t="s">
        <v>139</v>
      </c>
      <c r="I167" s="1"/>
      <c r="J167" s="1"/>
      <c r="K167" s="1"/>
      <c r="L167" s="1"/>
    </row>
    <row r="168" spans="2:12" x14ac:dyDescent="0.3">
      <c r="B168" s="1"/>
      <c r="C168" s="1"/>
      <c r="D168" s="1"/>
      <c r="E168" s="1"/>
      <c r="F168" s="1"/>
      <c r="H168" s="1"/>
      <c r="I168" s="1"/>
      <c r="J168" s="1"/>
      <c r="K168" s="1"/>
      <c r="L168" s="1"/>
    </row>
    <row r="169" spans="2:12" x14ac:dyDescent="0.3">
      <c r="B169" s="3" t="s">
        <v>9</v>
      </c>
      <c r="C169" s="4" t="s">
        <v>10</v>
      </c>
      <c r="D169" s="4" t="s">
        <v>11</v>
      </c>
      <c r="E169" s="4" t="s">
        <v>12</v>
      </c>
      <c r="F169" s="4" t="s">
        <v>13</v>
      </c>
      <c r="H169" s="2" t="s">
        <v>41</v>
      </c>
      <c r="I169" s="1"/>
      <c r="J169" s="1"/>
      <c r="K169" s="1"/>
      <c r="L169" s="1"/>
    </row>
    <row r="170" spans="2:12" x14ac:dyDescent="0.3">
      <c r="B170" s="5" t="s">
        <v>14</v>
      </c>
      <c r="C170" s="6"/>
      <c r="D170" s="7" t="s">
        <v>11</v>
      </c>
      <c r="E170" s="6"/>
      <c r="F170" s="6"/>
      <c r="H170" s="1"/>
      <c r="I170" s="1"/>
      <c r="J170" s="1"/>
      <c r="K170" s="1"/>
      <c r="L170" s="1"/>
    </row>
    <row r="171" spans="2:12" x14ac:dyDescent="0.3">
      <c r="B171" s="8" t="s">
        <v>199</v>
      </c>
      <c r="C171" s="9">
        <v>1500</v>
      </c>
      <c r="D171" s="7" t="s">
        <v>198</v>
      </c>
      <c r="E171" s="10">
        <f>Intro_input!J60</f>
        <v>0.77</v>
      </c>
      <c r="F171" s="9">
        <f>C171*E171</f>
        <v>1155</v>
      </c>
      <c r="H171" s="1" t="s">
        <v>221</v>
      </c>
      <c r="I171" s="1"/>
      <c r="J171" s="1"/>
      <c r="K171" s="1"/>
      <c r="L171" s="1"/>
    </row>
    <row r="172" spans="2:12" x14ac:dyDescent="0.3">
      <c r="B172" s="8" t="s">
        <v>18</v>
      </c>
      <c r="C172" s="9"/>
      <c r="D172" s="7" t="s">
        <v>19</v>
      </c>
      <c r="E172" s="9"/>
      <c r="F172" s="9">
        <v>870</v>
      </c>
      <c r="H172" s="2" t="s">
        <v>1</v>
      </c>
      <c r="I172" s="2" t="s">
        <v>193</v>
      </c>
      <c r="J172" s="1"/>
      <c r="K172" s="1"/>
      <c r="L172" s="1"/>
    </row>
    <row r="173" spans="2:12" x14ac:dyDescent="0.3">
      <c r="B173" s="5" t="s">
        <v>20</v>
      </c>
      <c r="C173" s="6"/>
      <c r="D173" s="7" t="s">
        <v>11</v>
      </c>
      <c r="E173" s="6"/>
      <c r="F173" s="6">
        <f>SUM(F171:F172)</f>
        <v>2025</v>
      </c>
      <c r="H173" s="2" t="s">
        <v>3</v>
      </c>
      <c r="I173" s="2" t="s">
        <v>133</v>
      </c>
      <c r="J173" s="1"/>
      <c r="K173" s="1"/>
      <c r="L173" s="1"/>
    </row>
    <row r="174" spans="2:12" x14ac:dyDescent="0.3">
      <c r="B174" s="8" t="s">
        <v>11</v>
      </c>
      <c r="C174" s="9"/>
      <c r="D174" s="7" t="s">
        <v>11</v>
      </c>
      <c r="E174" s="9"/>
      <c r="F174" s="9"/>
      <c r="H174" s="2" t="s">
        <v>4</v>
      </c>
      <c r="I174" s="2" t="s">
        <v>5</v>
      </c>
      <c r="J174" s="1"/>
      <c r="K174" s="1"/>
      <c r="L174" s="1"/>
    </row>
    <row r="175" spans="2:12" x14ac:dyDescent="0.3">
      <c r="B175" s="5" t="s">
        <v>21</v>
      </c>
      <c r="C175" s="6"/>
      <c r="D175" s="7" t="s">
        <v>11</v>
      </c>
      <c r="E175" s="6"/>
      <c r="F175" s="6"/>
      <c r="H175" s="2" t="s">
        <v>6</v>
      </c>
      <c r="I175" s="2" t="s">
        <v>361</v>
      </c>
      <c r="J175" s="1"/>
      <c r="K175" s="1"/>
      <c r="L175" s="1"/>
    </row>
    <row r="176" spans="2:12" x14ac:dyDescent="0.3">
      <c r="B176" s="5" t="s">
        <v>25</v>
      </c>
      <c r="C176" s="6"/>
      <c r="D176" s="7" t="s">
        <v>11</v>
      </c>
      <c r="E176" s="6"/>
      <c r="F176" s="6"/>
      <c r="H176" s="2" t="s">
        <v>7</v>
      </c>
      <c r="I176" s="2" t="s">
        <v>137</v>
      </c>
      <c r="J176" s="1"/>
      <c r="K176" s="1"/>
      <c r="L176" s="1"/>
    </row>
    <row r="177" spans="2:12" x14ac:dyDescent="0.3">
      <c r="B177" s="5" t="s">
        <v>26</v>
      </c>
      <c r="C177" s="6"/>
      <c r="D177" s="7" t="s">
        <v>11</v>
      </c>
      <c r="E177" s="6"/>
      <c r="F177" s="6">
        <f>SUM(F173,F176)</f>
        <v>2025</v>
      </c>
      <c r="H177" s="1"/>
      <c r="I177" s="1"/>
      <c r="J177" s="1"/>
      <c r="K177" s="1"/>
      <c r="L177" s="1"/>
    </row>
    <row r="178" spans="2:12" x14ac:dyDescent="0.3">
      <c r="B178" s="8" t="s">
        <v>11</v>
      </c>
      <c r="C178" s="9"/>
      <c r="D178" s="7" t="s">
        <v>11</v>
      </c>
      <c r="E178" s="9"/>
      <c r="F178" s="9"/>
      <c r="H178" s="3" t="s">
        <v>9</v>
      </c>
      <c r="I178" s="4" t="s">
        <v>10</v>
      </c>
      <c r="J178" s="4" t="s">
        <v>11</v>
      </c>
      <c r="K178" s="4" t="s">
        <v>12</v>
      </c>
      <c r="L178" s="4" t="s">
        <v>13</v>
      </c>
    </row>
    <row r="179" spans="2:12" x14ac:dyDescent="0.3">
      <c r="B179" s="5" t="s">
        <v>27</v>
      </c>
      <c r="C179" s="6"/>
      <c r="D179" s="7" t="s">
        <v>11</v>
      </c>
      <c r="E179" s="6"/>
      <c r="F179" s="6"/>
      <c r="H179" s="1"/>
      <c r="I179" s="1"/>
      <c r="J179" s="1"/>
      <c r="K179" s="1"/>
      <c r="L179" s="1"/>
    </row>
    <row r="180" spans="2:12" x14ac:dyDescent="0.3">
      <c r="B180" s="8" t="s">
        <v>230</v>
      </c>
      <c r="C180" s="9">
        <v>-1</v>
      </c>
      <c r="D180" s="7" t="s">
        <v>11</v>
      </c>
      <c r="E180" s="9">
        <v>250</v>
      </c>
      <c r="F180" s="9">
        <f>C180*E180</f>
        <v>-250</v>
      </c>
      <c r="H180" s="2" t="s">
        <v>139</v>
      </c>
      <c r="I180" s="1"/>
      <c r="J180" s="1"/>
      <c r="K180" s="1"/>
      <c r="L180" s="1"/>
    </row>
    <row r="181" spans="2:12" x14ac:dyDescent="0.3">
      <c r="B181" s="8" t="s">
        <v>196</v>
      </c>
      <c r="C181" s="12">
        <v>-0.2</v>
      </c>
      <c r="D181" s="7" t="s">
        <v>11</v>
      </c>
      <c r="E181" s="9">
        <v>500</v>
      </c>
      <c r="F181" s="9">
        <f>C181*E181</f>
        <v>-100</v>
      </c>
      <c r="H181" s="1"/>
      <c r="I181" s="1"/>
      <c r="J181" s="1"/>
      <c r="K181" s="1"/>
      <c r="L181" s="1"/>
    </row>
    <row r="182" spans="2:12" x14ac:dyDescent="0.3">
      <c r="B182" s="8" t="s">
        <v>38</v>
      </c>
      <c r="C182" s="9"/>
      <c r="D182" s="7" t="s">
        <v>11</v>
      </c>
      <c r="E182" s="9"/>
      <c r="F182" s="9">
        <v>-500</v>
      </c>
      <c r="H182" s="2" t="s">
        <v>41</v>
      </c>
      <c r="I182" s="1"/>
      <c r="J182" s="1"/>
      <c r="K182" s="1"/>
      <c r="L182" s="1"/>
    </row>
    <row r="183" spans="2:12" x14ac:dyDescent="0.3">
      <c r="B183" s="5" t="s">
        <v>39</v>
      </c>
      <c r="C183" s="6"/>
      <c r="D183" s="7" t="s">
        <v>11</v>
      </c>
      <c r="E183" s="6"/>
      <c r="F183" s="6">
        <f>SUM(F180:F182)</f>
        <v>-850</v>
      </c>
      <c r="H183" s="1"/>
      <c r="I183" s="1"/>
      <c r="J183" s="1"/>
      <c r="K183" s="1"/>
      <c r="L183" s="1"/>
    </row>
    <row r="184" spans="2:12" x14ac:dyDescent="0.3">
      <c r="B184" s="8" t="s">
        <v>40</v>
      </c>
      <c r="C184" s="9"/>
      <c r="D184" s="7" t="s">
        <v>11</v>
      </c>
      <c r="E184" s="9"/>
      <c r="F184" s="9">
        <f>SUM(F177,F183)</f>
        <v>1175</v>
      </c>
      <c r="H184" s="1" t="s">
        <v>220</v>
      </c>
      <c r="I184" s="1"/>
      <c r="J184" s="1"/>
      <c r="K184" s="1"/>
      <c r="L184" s="1"/>
    </row>
    <row r="185" spans="2:12" x14ac:dyDescent="0.3">
      <c r="B185" s="1"/>
      <c r="C185" s="1"/>
      <c r="D185" s="1"/>
      <c r="E185" s="1"/>
      <c r="F185" s="1"/>
      <c r="H185" s="2" t="s">
        <v>1</v>
      </c>
      <c r="I185" s="2" t="s">
        <v>193</v>
      </c>
      <c r="J185" s="1"/>
      <c r="K185" s="1"/>
      <c r="L185" s="1"/>
    </row>
    <row r="186" spans="2:12" x14ac:dyDescent="0.3">
      <c r="B186" s="2" t="s">
        <v>229</v>
      </c>
      <c r="C186" s="1"/>
      <c r="D186" s="1"/>
      <c r="E186" s="1"/>
      <c r="F186" s="1"/>
      <c r="H186" s="2" t="s">
        <v>3</v>
      </c>
      <c r="I186" s="2" t="s">
        <v>133</v>
      </c>
      <c r="J186" s="1"/>
      <c r="K186" s="1"/>
      <c r="L186" s="1"/>
    </row>
    <row r="187" spans="2:12" x14ac:dyDescent="0.3">
      <c r="B187" s="2" t="s">
        <v>51</v>
      </c>
      <c r="C187" s="1"/>
      <c r="D187" s="1"/>
      <c r="E187" s="1"/>
      <c r="F187" s="1"/>
      <c r="H187" s="2" t="s">
        <v>4</v>
      </c>
      <c r="I187" s="2" t="s">
        <v>5</v>
      </c>
      <c r="J187" s="1"/>
      <c r="K187" s="1"/>
      <c r="L187" s="1"/>
    </row>
    <row r="188" spans="2:12" x14ac:dyDescent="0.3">
      <c r="B188" s="1"/>
      <c r="C188" s="1"/>
      <c r="D188" s="1"/>
      <c r="E188" s="1"/>
      <c r="F188" s="1"/>
      <c r="H188" s="2" t="s">
        <v>6</v>
      </c>
      <c r="I188" s="2" t="s">
        <v>361</v>
      </c>
      <c r="J188" s="1"/>
      <c r="K188" s="1"/>
      <c r="L188" s="1"/>
    </row>
    <row r="189" spans="2:12" x14ac:dyDescent="0.3">
      <c r="B189" s="2" t="s">
        <v>41</v>
      </c>
      <c r="C189" s="1"/>
      <c r="D189" s="1"/>
      <c r="E189" s="1"/>
      <c r="F189" s="1"/>
      <c r="H189" s="2" t="s">
        <v>7</v>
      </c>
      <c r="I189" s="2" t="s">
        <v>137</v>
      </c>
      <c r="J189" s="1"/>
      <c r="K189" s="1"/>
      <c r="L189" s="1"/>
    </row>
    <row r="190" spans="2:12" x14ac:dyDescent="0.3">
      <c r="B190" s="1"/>
      <c r="C190" s="1"/>
      <c r="D190" s="1"/>
      <c r="E190" s="1"/>
      <c r="F190" s="1"/>
      <c r="H190" s="1"/>
      <c r="I190" s="1"/>
      <c r="J190" s="1"/>
      <c r="K190" s="1"/>
      <c r="L190" s="1"/>
    </row>
    <row r="191" spans="2:12" x14ac:dyDescent="0.3">
      <c r="B191" s="1" t="s">
        <v>228</v>
      </c>
      <c r="C191" s="1"/>
      <c r="D191" s="1"/>
      <c r="E191" s="1"/>
      <c r="F191" s="1"/>
      <c r="H191" s="3" t="s">
        <v>9</v>
      </c>
      <c r="I191" s="4" t="s">
        <v>10</v>
      </c>
      <c r="J191" s="4" t="s">
        <v>11</v>
      </c>
      <c r="K191" s="4" t="s">
        <v>12</v>
      </c>
      <c r="L191" s="4" t="s">
        <v>13</v>
      </c>
    </row>
    <row r="192" spans="2:12" x14ac:dyDescent="0.3">
      <c r="B192" s="2" t="s">
        <v>1</v>
      </c>
      <c r="C192" s="2" t="s">
        <v>193</v>
      </c>
      <c r="D192" s="1"/>
      <c r="E192" s="1"/>
      <c r="F192" s="1"/>
      <c r="H192" s="1"/>
      <c r="I192" s="1"/>
      <c r="J192" s="1"/>
      <c r="K192" s="1"/>
      <c r="L192" s="1"/>
    </row>
    <row r="193" spans="2:12" x14ac:dyDescent="0.3">
      <c r="B193" s="2" t="s">
        <v>3</v>
      </c>
      <c r="C193" s="2" t="s">
        <v>133</v>
      </c>
      <c r="D193" s="1"/>
      <c r="E193" s="1"/>
      <c r="F193" s="1"/>
      <c r="H193" s="2" t="s">
        <v>139</v>
      </c>
      <c r="I193" s="1"/>
      <c r="J193" s="1"/>
      <c r="K193" s="1"/>
      <c r="L193" s="1"/>
    </row>
    <row r="194" spans="2:12" x14ac:dyDescent="0.3">
      <c r="B194" s="2" t="s">
        <v>4</v>
      </c>
      <c r="C194" s="2" t="s">
        <v>5</v>
      </c>
      <c r="D194" s="1"/>
      <c r="E194" s="1"/>
      <c r="F194" s="1"/>
      <c r="H194" s="1"/>
      <c r="I194" s="1"/>
      <c r="J194" s="1"/>
      <c r="K194" s="1"/>
      <c r="L194" s="1"/>
    </row>
    <row r="195" spans="2:12" x14ac:dyDescent="0.3">
      <c r="B195" s="2" t="s">
        <v>6</v>
      </c>
      <c r="C195" s="2" t="s">
        <v>361</v>
      </c>
      <c r="D195" s="1"/>
      <c r="E195" s="1"/>
      <c r="F195" s="1"/>
      <c r="H195" s="2" t="s">
        <v>41</v>
      </c>
      <c r="I195" s="1"/>
      <c r="J195" s="1"/>
      <c r="K195" s="1"/>
      <c r="L195" s="1"/>
    </row>
    <row r="196" spans="2:12" x14ac:dyDescent="0.3">
      <c r="B196" s="2" t="s">
        <v>7</v>
      </c>
      <c r="C196" s="2" t="s">
        <v>8</v>
      </c>
      <c r="D196" s="1"/>
      <c r="E196" s="1"/>
      <c r="F196" s="1"/>
      <c r="H196" s="1"/>
      <c r="I196" s="1"/>
      <c r="J196" s="1"/>
      <c r="K196" s="1"/>
      <c r="L196" s="1"/>
    </row>
    <row r="197" spans="2:12" x14ac:dyDescent="0.3">
      <c r="B197" s="1"/>
      <c r="C197" s="1"/>
      <c r="D197" s="1"/>
      <c r="E197" s="1"/>
      <c r="F197" s="1"/>
      <c r="H197" s="1" t="s">
        <v>219</v>
      </c>
      <c r="I197" s="1"/>
      <c r="J197" s="1"/>
      <c r="K197" s="1"/>
      <c r="L197" s="1"/>
    </row>
    <row r="198" spans="2:12" x14ac:dyDescent="0.3">
      <c r="B198" s="3" t="s">
        <v>9</v>
      </c>
      <c r="C198" s="4" t="s">
        <v>10</v>
      </c>
      <c r="D198" s="4" t="s">
        <v>11</v>
      </c>
      <c r="E198" s="4" t="s">
        <v>12</v>
      </c>
      <c r="F198" s="4" t="s">
        <v>13</v>
      </c>
      <c r="H198" s="2" t="s">
        <v>1</v>
      </c>
      <c r="I198" s="2" t="s">
        <v>193</v>
      </c>
      <c r="J198" s="1"/>
      <c r="K198" s="1"/>
      <c r="L198" s="1"/>
    </row>
    <row r="199" spans="2:12" x14ac:dyDescent="0.3">
      <c r="B199" s="1"/>
      <c r="C199" s="1"/>
      <c r="D199" s="1"/>
      <c r="E199" s="1"/>
      <c r="F199" s="1"/>
      <c r="H199" s="2" t="s">
        <v>3</v>
      </c>
      <c r="I199" s="2" t="s">
        <v>133</v>
      </c>
      <c r="J199" s="1"/>
      <c r="K199" s="1"/>
      <c r="L199" s="1"/>
    </row>
    <row r="200" spans="2:12" x14ac:dyDescent="0.3">
      <c r="B200" s="2" t="s">
        <v>209</v>
      </c>
      <c r="C200" s="1"/>
      <c r="D200" s="1"/>
      <c r="E200" s="1"/>
      <c r="F200" s="1"/>
      <c r="H200" s="2" t="s">
        <v>4</v>
      </c>
      <c r="I200" s="2" t="s">
        <v>5</v>
      </c>
      <c r="J200" s="1"/>
      <c r="K200" s="1"/>
      <c r="L200" s="1"/>
    </row>
    <row r="201" spans="2:12" x14ac:dyDescent="0.3">
      <c r="B201" s="1"/>
      <c r="C201" s="1"/>
      <c r="D201" s="1"/>
      <c r="E201" s="1"/>
      <c r="F201" s="1"/>
      <c r="H201" s="2" t="s">
        <v>6</v>
      </c>
      <c r="I201" s="2" t="s">
        <v>361</v>
      </c>
      <c r="J201" s="1"/>
      <c r="K201" s="1"/>
      <c r="L201" s="1"/>
    </row>
    <row r="202" spans="2:12" x14ac:dyDescent="0.3">
      <c r="B202" s="2" t="s">
        <v>41</v>
      </c>
      <c r="C202" s="1"/>
      <c r="D202" s="1"/>
      <c r="E202" s="1"/>
      <c r="F202" s="1"/>
      <c r="H202" s="2" t="s">
        <v>7</v>
      </c>
      <c r="I202" s="2" t="s">
        <v>137</v>
      </c>
      <c r="J202" s="1"/>
      <c r="K202" s="1"/>
      <c r="L202" s="1"/>
    </row>
    <row r="203" spans="2:12" x14ac:dyDescent="0.3">
      <c r="B203" s="1"/>
      <c r="C203" s="1"/>
      <c r="D203" s="1"/>
      <c r="E203" s="1"/>
      <c r="F203" s="1"/>
      <c r="H203" s="1"/>
      <c r="I203" s="1"/>
      <c r="J203" s="1"/>
      <c r="K203" s="1"/>
      <c r="L203" s="1"/>
    </row>
    <row r="204" spans="2:12" x14ac:dyDescent="0.3">
      <c r="B204" s="1" t="s">
        <v>227</v>
      </c>
      <c r="C204" s="1"/>
      <c r="D204" s="1"/>
      <c r="E204" s="1"/>
      <c r="F204" s="1"/>
      <c r="H204" s="3" t="s">
        <v>9</v>
      </c>
      <c r="I204" s="4" t="s">
        <v>10</v>
      </c>
      <c r="J204" s="4" t="s">
        <v>11</v>
      </c>
      <c r="K204" s="4" t="s">
        <v>12</v>
      </c>
      <c r="L204" s="4" t="s">
        <v>13</v>
      </c>
    </row>
    <row r="205" spans="2:12" x14ac:dyDescent="0.3">
      <c r="B205" s="2" t="s">
        <v>1</v>
      </c>
      <c r="C205" s="2" t="s">
        <v>193</v>
      </c>
      <c r="D205" s="1"/>
      <c r="E205" s="1"/>
      <c r="F205" s="1"/>
      <c r="H205" s="5" t="s">
        <v>14</v>
      </c>
      <c r="I205" s="6"/>
      <c r="J205" s="7" t="s">
        <v>11</v>
      </c>
      <c r="K205" s="6"/>
      <c r="L205" s="6"/>
    </row>
    <row r="206" spans="2:12" x14ac:dyDescent="0.3">
      <c r="B206" s="2" t="s">
        <v>3</v>
      </c>
      <c r="C206" s="2" t="s">
        <v>133</v>
      </c>
      <c r="D206" s="1"/>
      <c r="E206" s="1"/>
      <c r="F206" s="1"/>
      <c r="H206" s="8" t="s">
        <v>207</v>
      </c>
      <c r="I206" s="9">
        <v>4200</v>
      </c>
      <c r="J206" s="7" t="s">
        <v>198</v>
      </c>
      <c r="K206" s="10"/>
      <c r="L206" s="9"/>
    </row>
    <row r="207" spans="2:12" x14ac:dyDescent="0.3">
      <c r="B207" s="2" t="s">
        <v>4</v>
      </c>
      <c r="C207" s="2" t="s">
        <v>5</v>
      </c>
      <c r="D207" s="1"/>
      <c r="E207" s="1"/>
      <c r="F207" s="1"/>
      <c r="H207" s="8" t="s">
        <v>206</v>
      </c>
      <c r="I207" s="9">
        <v>4000</v>
      </c>
      <c r="J207" s="7" t="s">
        <v>198</v>
      </c>
      <c r="K207" s="10">
        <f>Intro_input!$J$53</f>
        <v>1.38</v>
      </c>
      <c r="L207" s="9">
        <f>I207*K207</f>
        <v>5520</v>
      </c>
    </row>
    <row r="208" spans="2:12" x14ac:dyDescent="0.3">
      <c r="B208" s="2" t="s">
        <v>6</v>
      </c>
      <c r="C208" s="2" t="s">
        <v>361</v>
      </c>
      <c r="D208" s="1"/>
      <c r="E208" s="1"/>
      <c r="F208" s="1"/>
      <c r="H208" s="8" t="s">
        <v>18</v>
      </c>
      <c r="I208" s="9"/>
      <c r="J208" s="7" t="s">
        <v>19</v>
      </c>
      <c r="K208" s="9"/>
      <c r="L208" s="9">
        <v>870</v>
      </c>
    </row>
    <row r="209" spans="2:12" x14ac:dyDescent="0.3">
      <c r="B209" s="2" t="s">
        <v>7</v>
      </c>
      <c r="C209" s="2" t="s">
        <v>8</v>
      </c>
      <c r="D209" s="1"/>
      <c r="E209" s="1"/>
      <c r="F209" s="1"/>
      <c r="H209" s="5" t="s">
        <v>20</v>
      </c>
      <c r="I209" s="6"/>
      <c r="J209" s="7" t="s">
        <v>11</v>
      </c>
      <c r="K209" s="6"/>
      <c r="L209" s="6">
        <f>SUM(L206:L208)</f>
        <v>6390</v>
      </c>
    </row>
    <row r="210" spans="2:12" x14ac:dyDescent="0.3">
      <c r="B210" s="1"/>
      <c r="C210" s="1"/>
      <c r="D210" s="1"/>
      <c r="E210" s="1"/>
      <c r="F210" s="1"/>
      <c r="H210" s="8" t="s">
        <v>11</v>
      </c>
      <c r="I210" s="9"/>
      <c r="J210" s="7" t="s">
        <v>11</v>
      </c>
      <c r="K210" s="9"/>
      <c r="L210" s="9"/>
    </row>
    <row r="211" spans="2:12" x14ac:dyDescent="0.3">
      <c r="B211" s="3" t="s">
        <v>9</v>
      </c>
      <c r="C211" s="4" t="s">
        <v>10</v>
      </c>
      <c r="D211" s="4" t="s">
        <v>11</v>
      </c>
      <c r="E211" s="4" t="s">
        <v>12</v>
      </c>
      <c r="F211" s="4" t="s">
        <v>13</v>
      </c>
      <c r="H211" s="5" t="s">
        <v>21</v>
      </c>
      <c r="I211" s="6"/>
      <c r="J211" s="7" t="s">
        <v>11</v>
      </c>
      <c r="K211" s="6"/>
      <c r="L211" s="6"/>
    </row>
    <row r="212" spans="2:12" x14ac:dyDescent="0.3">
      <c r="B212" s="1"/>
      <c r="C212" s="1"/>
      <c r="D212" s="1"/>
      <c r="E212" s="1"/>
      <c r="F212" s="1"/>
      <c r="H212" s="8" t="s">
        <v>22</v>
      </c>
      <c r="I212" s="9">
        <v>-225</v>
      </c>
      <c r="J212" s="7" t="s">
        <v>16</v>
      </c>
      <c r="K212" s="10">
        <v>6.5</v>
      </c>
      <c r="L212" s="9">
        <f>I212*K212</f>
        <v>-1462.5</v>
      </c>
    </row>
    <row r="213" spans="2:12" x14ac:dyDescent="0.3">
      <c r="B213" s="2" t="s">
        <v>226</v>
      </c>
      <c r="C213" s="1"/>
      <c r="D213" s="1"/>
      <c r="E213" s="1"/>
      <c r="F213" s="1"/>
      <c r="H213" s="8" t="s">
        <v>185</v>
      </c>
      <c r="I213" s="9">
        <v>-120</v>
      </c>
      <c r="J213" s="7" t="s">
        <v>71</v>
      </c>
      <c r="K213" s="10">
        <v>2.7</v>
      </c>
      <c r="L213" s="9">
        <f>I213*K213</f>
        <v>-324</v>
      </c>
    </row>
    <row r="214" spans="2:12" x14ac:dyDescent="0.3">
      <c r="B214" s="1"/>
      <c r="C214" s="1"/>
      <c r="D214" s="1"/>
      <c r="E214" s="1"/>
      <c r="F214" s="1"/>
      <c r="H214" s="5" t="s">
        <v>25</v>
      </c>
      <c r="I214" s="6"/>
      <c r="J214" s="7" t="s">
        <v>11</v>
      </c>
      <c r="K214" s="6"/>
      <c r="L214" s="6">
        <f>SUM(L211:L213)</f>
        <v>-1786.5</v>
      </c>
    </row>
    <row r="215" spans="2:12" x14ac:dyDescent="0.3">
      <c r="B215" s="2" t="s">
        <v>41</v>
      </c>
      <c r="C215" s="1"/>
      <c r="D215" s="1"/>
      <c r="E215" s="1"/>
      <c r="F215" s="1"/>
      <c r="H215" s="5" t="s">
        <v>26</v>
      </c>
      <c r="I215" s="6"/>
      <c r="J215" s="7" t="s">
        <v>11</v>
      </c>
      <c r="K215" s="6"/>
      <c r="L215" s="6">
        <f>SUM(L209,L214)</f>
        <v>4603.5</v>
      </c>
    </row>
    <row r="216" spans="2:12" x14ac:dyDescent="0.3">
      <c r="B216" s="1"/>
      <c r="C216" s="1"/>
      <c r="D216" s="1"/>
      <c r="E216" s="1"/>
      <c r="F216" s="1"/>
      <c r="H216" s="8" t="s">
        <v>11</v>
      </c>
      <c r="I216" s="9"/>
      <c r="J216" s="7" t="s">
        <v>11</v>
      </c>
      <c r="K216" s="9"/>
      <c r="L216" s="9"/>
    </row>
    <row r="217" spans="2:12" x14ac:dyDescent="0.3">
      <c r="B217" s="1" t="s">
        <v>225</v>
      </c>
      <c r="C217" s="1"/>
      <c r="D217" s="1"/>
      <c r="E217" s="1"/>
      <c r="F217" s="1"/>
      <c r="H217" s="5" t="s">
        <v>27</v>
      </c>
      <c r="I217" s="6"/>
      <c r="J217" s="7" t="s">
        <v>11</v>
      </c>
      <c r="K217" s="6"/>
      <c r="L217" s="6"/>
    </row>
    <row r="218" spans="2:12" x14ac:dyDescent="0.3">
      <c r="B218" s="2" t="s">
        <v>1</v>
      </c>
      <c r="C218" s="2" t="s">
        <v>193</v>
      </c>
      <c r="D218" s="1"/>
      <c r="E218" s="1"/>
      <c r="F218" s="1"/>
      <c r="H218" s="8" t="s">
        <v>28</v>
      </c>
      <c r="I218" s="9">
        <v>-1</v>
      </c>
      <c r="J218" s="7" t="s">
        <v>11</v>
      </c>
      <c r="K218" s="9">
        <v>725</v>
      </c>
      <c r="L218" s="9">
        <f>I218*K218</f>
        <v>-725</v>
      </c>
    </row>
    <row r="219" spans="2:12" x14ac:dyDescent="0.3">
      <c r="B219" s="2" t="s">
        <v>3</v>
      </c>
      <c r="C219" s="2" t="s">
        <v>133</v>
      </c>
      <c r="D219" s="1"/>
      <c r="E219" s="1"/>
      <c r="F219" s="1"/>
      <c r="H219" s="8" t="s">
        <v>31</v>
      </c>
      <c r="I219" s="9">
        <v>-1</v>
      </c>
      <c r="J219" s="7" t="s">
        <v>11</v>
      </c>
      <c r="K219" s="9">
        <v>400</v>
      </c>
      <c r="L219" s="9">
        <f>I219*K219</f>
        <v>-400</v>
      </c>
    </row>
    <row r="220" spans="2:12" x14ac:dyDescent="0.3">
      <c r="B220" s="2" t="s">
        <v>4</v>
      </c>
      <c r="C220" s="2" t="s">
        <v>5</v>
      </c>
      <c r="D220" s="1"/>
      <c r="E220" s="1"/>
      <c r="F220" s="1"/>
      <c r="H220" s="8" t="s">
        <v>91</v>
      </c>
      <c r="I220" s="9">
        <v>-1</v>
      </c>
      <c r="J220" s="7" t="s">
        <v>11</v>
      </c>
      <c r="K220" s="9">
        <v>165</v>
      </c>
      <c r="L220" s="9">
        <f>I220*K220</f>
        <v>-165</v>
      </c>
    </row>
    <row r="221" spans="2:12" x14ac:dyDescent="0.3">
      <c r="B221" s="2" t="s">
        <v>6</v>
      </c>
      <c r="C221" s="2" t="s">
        <v>361</v>
      </c>
      <c r="D221" s="1"/>
      <c r="E221" s="1"/>
      <c r="F221" s="1"/>
      <c r="H221" s="8" t="s">
        <v>93</v>
      </c>
      <c r="I221" s="9">
        <v>-1</v>
      </c>
      <c r="J221" s="7" t="s">
        <v>11</v>
      </c>
      <c r="K221" s="9">
        <v>225</v>
      </c>
      <c r="L221" s="9">
        <f>I221*K221</f>
        <v>-225</v>
      </c>
    </row>
    <row r="222" spans="2:12" x14ac:dyDescent="0.3">
      <c r="B222" s="2" t="s">
        <v>7</v>
      </c>
      <c r="C222" s="2" t="s">
        <v>8</v>
      </c>
      <c r="D222" s="1"/>
      <c r="E222" s="1"/>
      <c r="F222" s="1"/>
      <c r="H222" s="8" t="s">
        <v>203</v>
      </c>
      <c r="I222" s="9">
        <v>-1</v>
      </c>
      <c r="J222" s="7" t="s">
        <v>11</v>
      </c>
      <c r="K222" s="9">
        <v>1182</v>
      </c>
      <c r="L222" s="9">
        <f>I222*K222</f>
        <v>-1182</v>
      </c>
    </row>
    <row r="223" spans="2:12" x14ac:dyDescent="0.3">
      <c r="B223" s="1"/>
      <c r="C223" s="1"/>
      <c r="D223" s="1"/>
      <c r="E223" s="1"/>
      <c r="F223" s="1"/>
      <c r="H223" s="8" t="s">
        <v>38</v>
      </c>
      <c r="I223" s="9"/>
      <c r="J223" s="7" t="s">
        <v>11</v>
      </c>
      <c r="K223" s="9"/>
      <c r="L223" s="9">
        <v>-750</v>
      </c>
    </row>
    <row r="224" spans="2:12" x14ac:dyDescent="0.3">
      <c r="B224" s="3" t="s">
        <v>9</v>
      </c>
      <c r="C224" s="4" t="s">
        <v>10</v>
      </c>
      <c r="D224" s="4" t="s">
        <v>11</v>
      </c>
      <c r="E224" s="4" t="s">
        <v>12</v>
      </c>
      <c r="F224" s="4" t="s">
        <v>13</v>
      </c>
      <c r="H224" s="5" t="s">
        <v>39</v>
      </c>
      <c r="I224" s="6"/>
      <c r="J224" s="7" t="s">
        <v>11</v>
      </c>
      <c r="K224" s="6"/>
      <c r="L224" s="6">
        <f>SUM(L218:L223)</f>
        <v>-3447</v>
      </c>
    </row>
    <row r="225" spans="2:12" x14ac:dyDescent="0.3">
      <c r="B225" s="1"/>
      <c r="C225" s="1"/>
      <c r="D225" s="1"/>
      <c r="E225" s="1"/>
      <c r="F225" s="1"/>
      <c r="H225" s="8" t="s">
        <v>40</v>
      </c>
      <c r="I225" s="9"/>
      <c r="J225" s="7" t="s">
        <v>11</v>
      </c>
      <c r="K225" s="9"/>
      <c r="L225" s="9">
        <f>SUM(L215,L224)</f>
        <v>1156.5</v>
      </c>
    </row>
    <row r="226" spans="2:12" x14ac:dyDescent="0.3">
      <c r="B226" s="2" t="s">
        <v>201</v>
      </c>
      <c r="C226" s="1"/>
      <c r="D226" s="1"/>
      <c r="E226" s="1"/>
      <c r="F226" s="1"/>
      <c r="H226" s="1"/>
      <c r="I226" s="1"/>
      <c r="J226" s="1"/>
      <c r="K226" s="1"/>
      <c r="L226" s="1"/>
    </row>
    <row r="227" spans="2:12" x14ac:dyDescent="0.3">
      <c r="B227" s="1"/>
      <c r="C227" s="1"/>
      <c r="D227" s="1"/>
      <c r="E227" s="1"/>
      <c r="F227" s="1"/>
      <c r="H227" s="2" t="s">
        <v>224</v>
      </c>
      <c r="I227" s="1"/>
      <c r="J227" s="1"/>
      <c r="K227" s="1"/>
      <c r="L227" s="1"/>
    </row>
    <row r="228" spans="2:12" x14ac:dyDescent="0.3">
      <c r="B228" s="2" t="s">
        <v>41</v>
      </c>
      <c r="C228" s="1"/>
      <c r="D228" s="1"/>
      <c r="E228" s="1"/>
      <c r="F228" s="1"/>
      <c r="H228" s="2" t="s">
        <v>51</v>
      </c>
      <c r="I228" s="1"/>
      <c r="J228" s="1"/>
      <c r="K228" s="1"/>
      <c r="L228" s="1"/>
    </row>
    <row r="229" spans="2:12" x14ac:dyDescent="0.3">
      <c r="B229" s="1"/>
      <c r="C229" s="1"/>
      <c r="D229" s="1"/>
      <c r="E229" s="1"/>
      <c r="F229" s="1"/>
      <c r="H229" s="1"/>
      <c r="I229" s="1"/>
      <c r="J229" s="1"/>
      <c r="K229" s="1"/>
      <c r="L229" s="1"/>
    </row>
    <row r="230" spans="2:12" x14ac:dyDescent="0.3">
      <c r="B230" s="1" t="s">
        <v>223</v>
      </c>
      <c r="C230" s="1"/>
      <c r="D230" s="1"/>
      <c r="E230" s="1"/>
      <c r="F230" s="1"/>
      <c r="H230" s="2" t="s">
        <v>41</v>
      </c>
      <c r="I230" s="1"/>
      <c r="J230" s="1"/>
      <c r="K230" s="1"/>
      <c r="L230" s="1"/>
    </row>
    <row r="231" spans="2:12" x14ac:dyDescent="0.3">
      <c r="B231" s="2" t="s">
        <v>1</v>
      </c>
      <c r="C231" s="2" t="s">
        <v>193</v>
      </c>
      <c r="D231" s="1"/>
      <c r="E231" s="1"/>
      <c r="F231" s="1"/>
      <c r="H231" s="1"/>
      <c r="I231" s="1"/>
      <c r="J231" s="1"/>
      <c r="K231" s="1"/>
      <c r="L231" s="1"/>
    </row>
    <row r="232" spans="2:12" x14ac:dyDescent="0.3">
      <c r="B232" s="2" t="s">
        <v>3</v>
      </c>
      <c r="C232" s="2" t="s">
        <v>133</v>
      </c>
      <c r="D232" s="1"/>
      <c r="E232" s="1"/>
      <c r="F232" s="1"/>
      <c r="H232" s="1" t="s">
        <v>217</v>
      </c>
      <c r="I232" s="1"/>
      <c r="J232" s="1"/>
      <c r="K232" s="1"/>
      <c r="L232" s="1"/>
    </row>
    <row r="233" spans="2:12" x14ac:dyDescent="0.3">
      <c r="B233" s="2" t="s">
        <v>4</v>
      </c>
      <c r="C233" s="2" t="s">
        <v>5</v>
      </c>
      <c r="D233" s="1"/>
      <c r="E233" s="1"/>
      <c r="F233" s="1"/>
      <c r="H233" s="2" t="s">
        <v>1</v>
      </c>
      <c r="I233" s="2" t="s">
        <v>193</v>
      </c>
      <c r="J233" s="1"/>
      <c r="K233" s="1"/>
      <c r="L233" s="1"/>
    </row>
    <row r="234" spans="2:12" x14ac:dyDescent="0.3">
      <c r="B234" s="2" t="s">
        <v>6</v>
      </c>
      <c r="C234" s="2" t="s">
        <v>361</v>
      </c>
      <c r="D234" s="1"/>
      <c r="E234" s="1"/>
      <c r="F234" s="1"/>
      <c r="H234" s="2" t="s">
        <v>3</v>
      </c>
      <c r="I234" s="2" t="s">
        <v>133</v>
      </c>
      <c r="J234" s="1"/>
      <c r="K234" s="1"/>
      <c r="L234" s="1"/>
    </row>
    <row r="235" spans="2:12" x14ac:dyDescent="0.3">
      <c r="B235" s="2" t="s">
        <v>7</v>
      </c>
      <c r="C235" s="2" t="s">
        <v>8</v>
      </c>
      <c r="D235" s="1"/>
      <c r="E235" s="1"/>
      <c r="F235" s="1"/>
      <c r="H235" s="2" t="s">
        <v>4</v>
      </c>
      <c r="I235" s="2" t="s">
        <v>5</v>
      </c>
      <c r="J235" s="1"/>
      <c r="K235" s="1"/>
      <c r="L235" s="1"/>
    </row>
    <row r="236" spans="2:12" x14ac:dyDescent="0.3">
      <c r="B236" s="1"/>
      <c r="C236" s="1"/>
      <c r="D236" s="1"/>
      <c r="E236" s="1"/>
      <c r="F236" s="1"/>
      <c r="H236" s="2" t="s">
        <v>6</v>
      </c>
      <c r="I236" s="2" t="s">
        <v>361</v>
      </c>
      <c r="J236" s="1"/>
      <c r="K236" s="1"/>
      <c r="L236" s="1"/>
    </row>
    <row r="237" spans="2:12" x14ac:dyDescent="0.3">
      <c r="B237" s="3" t="s">
        <v>9</v>
      </c>
      <c r="C237" s="4" t="s">
        <v>10</v>
      </c>
      <c r="D237" s="4" t="s">
        <v>11</v>
      </c>
      <c r="E237" s="4" t="s">
        <v>12</v>
      </c>
      <c r="F237" s="4" t="s">
        <v>13</v>
      </c>
      <c r="H237" s="2" t="s">
        <v>7</v>
      </c>
      <c r="I237" s="2" t="s">
        <v>137</v>
      </c>
      <c r="J237" s="1"/>
      <c r="K237" s="1"/>
      <c r="L237" s="1"/>
    </row>
    <row r="238" spans="2:12" x14ac:dyDescent="0.3">
      <c r="B238" s="5" t="s">
        <v>14</v>
      </c>
      <c r="C238" s="6"/>
      <c r="D238" s="7" t="s">
        <v>11</v>
      </c>
      <c r="E238" s="6"/>
      <c r="F238" s="6"/>
      <c r="H238" s="1"/>
      <c r="I238" s="1"/>
      <c r="J238" s="1"/>
      <c r="K238" s="1"/>
      <c r="L238" s="1"/>
    </row>
    <row r="239" spans="2:12" x14ac:dyDescent="0.3">
      <c r="B239" s="8" t="s">
        <v>207</v>
      </c>
      <c r="C239" s="9">
        <v>5250</v>
      </c>
      <c r="D239" s="7" t="s">
        <v>198</v>
      </c>
      <c r="E239" s="10"/>
      <c r="F239" s="9"/>
      <c r="H239" s="3" t="s">
        <v>9</v>
      </c>
      <c r="I239" s="4" t="s">
        <v>10</v>
      </c>
      <c r="J239" s="4" t="s">
        <v>11</v>
      </c>
      <c r="K239" s="4" t="s">
        <v>12</v>
      </c>
      <c r="L239" s="4" t="s">
        <v>13</v>
      </c>
    </row>
    <row r="240" spans="2:12" x14ac:dyDescent="0.3">
      <c r="B240" s="8" t="s">
        <v>206</v>
      </c>
      <c r="C240" s="9">
        <v>5000</v>
      </c>
      <c r="D240" s="7" t="s">
        <v>198</v>
      </c>
      <c r="E240" s="10">
        <f>Intro_input!$J$53</f>
        <v>1.38</v>
      </c>
      <c r="F240" s="9">
        <f>C240*E240</f>
        <v>6899.9999999999991</v>
      </c>
      <c r="H240" s="1"/>
      <c r="I240" s="1"/>
      <c r="J240" s="1"/>
      <c r="K240" s="1"/>
      <c r="L240" s="1"/>
    </row>
    <row r="241" spans="2:12" x14ac:dyDescent="0.3">
      <c r="B241" s="8" t="s">
        <v>18</v>
      </c>
      <c r="C241" s="9"/>
      <c r="D241" s="7" t="s">
        <v>19</v>
      </c>
      <c r="E241" s="9"/>
      <c r="F241" s="9">
        <v>870</v>
      </c>
      <c r="H241" s="2" t="s">
        <v>139</v>
      </c>
      <c r="I241" s="1"/>
      <c r="J241" s="1"/>
      <c r="K241" s="1"/>
      <c r="L241" s="1"/>
    </row>
    <row r="242" spans="2:12" x14ac:dyDescent="0.3">
      <c r="B242" s="5" t="s">
        <v>20</v>
      </c>
      <c r="C242" s="6"/>
      <c r="D242" s="7" t="s">
        <v>11</v>
      </c>
      <c r="E242" s="6"/>
      <c r="F242" s="6">
        <f>SUM(F239:F241)</f>
        <v>7769.9999999999991</v>
      </c>
      <c r="H242" s="1"/>
      <c r="I242" s="1"/>
      <c r="J242" s="1"/>
      <c r="K242" s="1"/>
      <c r="L242" s="1"/>
    </row>
    <row r="243" spans="2:12" x14ac:dyDescent="0.3">
      <c r="B243" s="8" t="s">
        <v>11</v>
      </c>
      <c r="C243" s="9"/>
      <c r="D243" s="7" t="s">
        <v>11</v>
      </c>
      <c r="E243" s="9"/>
      <c r="F243" s="9"/>
      <c r="H243" s="2" t="s">
        <v>41</v>
      </c>
      <c r="I243" s="1"/>
      <c r="J243" s="1"/>
      <c r="K243" s="1"/>
      <c r="L243" s="1"/>
    </row>
    <row r="244" spans="2:12" x14ac:dyDescent="0.3">
      <c r="B244" s="5" t="s">
        <v>21</v>
      </c>
      <c r="C244" s="6"/>
      <c r="D244" s="7" t="s">
        <v>11</v>
      </c>
      <c r="E244" s="6"/>
      <c r="F244" s="6"/>
      <c r="H244" s="1"/>
      <c r="I244" s="1"/>
      <c r="J244" s="1"/>
      <c r="K244" s="1"/>
      <c r="L244" s="1"/>
    </row>
    <row r="245" spans="2:12" x14ac:dyDescent="0.3">
      <c r="B245" s="8" t="s">
        <v>22</v>
      </c>
      <c r="C245" s="9">
        <v>-80</v>
      </c>
      <c r="D245" s="7" t="s">
        <v>16</v>
      </c>
      <c r="E245" s="10">
        <v>5.4</v>
      </c>
      <c r="F245" s="9">
        <f>C245*E245</f>
        <v>-432</v>
      </c>
      <c r="H245" s="1" t="s">
        <v>216</v>
      </c>
      <c r="I245" s="1"/>
      <c r="J245" s="1"/>
      <c r="K245" s="1"/>
      <c r="L245" s="1"/>
    </row>
    <row r="246" spans="2:12" x14ac:dyDescent="0.3">
      <c r="B246" s="8" t="s">
        <v>23</v>
      </c>
      <c r="C246" s="9">
        <v>-20</v>
      </c>
      <c r="D246" s="7" t="s">
        <v>24</v>
      </c>
      <c r="E246" s="10"/>
      <c r="F246" s="9"/>
      <c r="H246" s="2" t="s">
        <v>1</v>
      </c>
      <c r="I246" s="2" t="s">
        <v>193</v>
      </c>
      <c r="J246" s="1"/>
      <c r="K246" s="1"/>
      <c r="L246" s="1"/>
    </row>
    <row r="247" spans="2:12" x14ac:dyDescent="0.3">
      <c r="B247" s="8" t="s">
        <v>185</v>
      </c>
      <c r="C247" s="9">
        <v>-150</v>
      </c>
      <c r="D247" s="7" t="s">
        <v>71</v>
      </c>
      <c r="E247" s="10">
        <v>2.7</v>
      </c>
      <c r="F247" s="9">
        <f>C247*E247</f>
        <v>-405</v>
      </c>
      <c r="H247" s="2" t="s">
        <v>3</v>
      </c>
      <c r="I247" s="2" t="s">
        <v>133</v>
      </c>
      <c r="J247" s="1"/>
      <c r="K247" s="1"/>
      <c r="L247" s="1"/>
    </row>
    <row r="248" spans="2:12" x14ac:dyDescent="0.3">
      <c r="B248" s="5" t="s">
        <v>25</v>
      </c>
      <c r="C248" s="6"/>
      <c r="D248" s="7" t="s">
        <v>11</v>
      </c>
      <c r="E248" s="6"/>
      <c r="F248" s="6">
        <f>SUM(F244:F247)</f>
        <v>-837</v>
      </c>
      <c r="H248" s="2" t="s">
        <v>4</v>
      </c>
      <c r="I248" s="2" t="s">
        <v>5</v>
      </c>
      <c r="J248" s="1"/>
      <c r="K248" s="1"/>
      <c r="L248" s="1"/>
    </row>
    <row r="249" spans="2:12" x14ac:dyDescent="0.3">
      <c r="B249" s="5" t="s">
        <v>26</v>
      </c>
      <c r="C249" s="6"/>
      <c r="D249" s="7" t="s">
        <v>11</v>
      </c>
      <c r="E249" s="6"/>
      <c r="F249" s="6">
        <f>SUM(F242,F248)</f>
        <v>6932.9999999999991</v>
      </c>
      <c r="H249" s="2" t="s">
        <v>6</v>
      </c>
      <c r="I249" s="2" t="s">
        <v>361</v>
      </c>
      <c r="J249" s="1"/>
      <c r="K249" s="1"/>
      <c r="L249" s="1"/>
    </row>
    <row r="250" spans="2:12" x14ac:dyDescent="0.3">
      <c r="B250" s="8" t="s">
        <v>11</v>
      </c>
      <c r="C250" s="9"/>
      <c r="D250" s="7" t="s">
        <v>11</v>
      </c>
      <c r="E250" s="9"/>
      <c r="F250" s="9"/>
      <c r="H250" s="2" t="s">
        <v>7</v>
      </c>
      <c r="I250" s="2" t="s">
        <v>137</v>
      </c>
      <c r="J250" s="1"/>
      <c r="K250" s="1"/>
      <c r="L250" s="1"/>
    </row>
    <row r="251" spans="2:12" x14ac:dyDescent="0.3">
      <c r="B251" s="5" t="s">
        <v>27</v>
      </c>
      <c r="C251" s="6"/>
      <c r="D251" s="7" t="s">
        <v>11</v>
      </c>
      <c r="E251" s="6"/>
      <c r="F251" s="6"/>
      <c r="H251" s="1"/>
      <c r="I251" s="1"/>
      <c r="J251" s="1"/>
      <c r="K251" s="1"/>
      <c r="L251" s="1"/>
    </row>
    <row r="252" spans="2:12" x14ac:dyDescent="0.3">
      <c r="B252" s="8" t="s">
        <v>28</v>
      </c>
      <c r="C252" s="9">
        <v>-1</v>
      </c>
      <c r="D252" s="7" t="s">
        <v>11</v>
      </c>
      <c r="E252" s="9">
        <v>725</v>
      </c>
      <c r="F252" s="9">
        <f>C252*E252</f>
        <v>-725</v>
      </c>
      <c r="H252" s="3" t="s">
        <v>9</v>
      </c>
      <c r="I252" s="4" t="s">
        <v>10</v>
      </c>
      <c r="J252" s="4" t="s">
        <v>11</v>
      </c>
      <c r="K252" s="4" t="s">
        <v>12</v>
      </c>
      <c r="L252" s="4" t="s">
        <v>13</v>
      </c>
    </row>
    <row r="253" spans="2:12" x14ac:dyDescent="0.3">
      <c r="B253" s="8" t="s">
        <v>30</v>
      </c>
      <c r="C253" s="9">
        <v>-20</v>
      </c>
      <c r="D253" s="7" t="s">
        <v>11</v>
      </c>
      <c r="E253" s="9">
        <v>20</v>
      </c>
      <c r="F253" s="9">
        <f>C253*E253</f>
        <v>-400</v>
      </c>
      <c r="H253" s="1"/>
      <c r="I253" s="1"/>
      <c r="J253" s="1"/>
      <c r="K253" s="1"/>
      <c r="L253" s="1"/>
    </row>
    <row r="254" spans="2:12" x14ac:dyDescent="0.3">
      <c r="B254" s="8" t="s">
        <v>31</v>
      </c>
      <c r="C254" s="9">
        <v>-1</v>
      </c>
      <c r="D254" s="7" t="s">
        <v>11</v>
      </c>
      <c r="E254" s="9">
        <v>400</v>
      </c>
      <c r="F254" s="9">
        <f>C254*E254</f>
        <v>-400</v>
      </c>
      <c r="H254" s="2" t="s">
        <v>139</v>
      </c>
      <c r="I254" s="1"/>
      <c r="J254" s="1"/>
      <c r="K254" s="1"/>
      <c r="L254" s="1"/>
    </row>
    <row r="255" spans="2:12" x14ac:dyDescent="0.3">
      <c r="B255" s="8" t="s">
        <v>91</v>
      </c>
      <c r="C255" s="9">
        <v>-1</v>
      </c>
      <c r="D255" s="7" t="s">
        <v>11</v>
      </c>
      <c r="E255" s="9">
        <v>175</v>
      </c>
      <c r="F255" s="9">
        <f>C255*E255</f>
        <v>-175</v>
      </c>
      <c r="H255" s="1"/>
      <c r="I255" s="1"/>
      <c r="J255" s="1"/>
      <c r="K255" s="1"/>
      <c r="L255" s="1"/>
    </row>
    <row r="256" spans="2:12" x14ac:dyDescent="0.3">
      <c r="B256" s="8" t="s">
        <v>203</v>
      </c>
      <c r="C256" s="9">
        <v>-1</v>
      </c>
      <c r="D256" s="7" t="s">
        <v>11</v>
      </c>
      <c r="E256" s="9">
        <v>1284</v>
      </c>
      <c r="F256" s="9">
        <f>C256*E256</f>
        <v>-1284</v>
      </c>
      <c r="H256" s="2" t="s">
        <v>41</v>
      </c>
      <c r="I256" s="1"/>
      <c r="J256" s="1"/>
      <c r="K256" s="1"/>
      <c r="L256" s="1"/>
    </row>
    <row r="257" spans="2:12" x14ac:dyDescent="0.3">
      <c r="B257" s="8" t="s">
        <v>38</v>
      </c>
      <c r="C257" s="9"/>
      <c r="D257" s="7" t="s">
        <v>11</v>
      </c>
      <c r="E257" s="9"/>
      <c r="F257" s="9">
        <v>-750</v>
      </c>
      <c r="H257" s="1"/>
      <c r="I257" s="1"/>
      <c r="J257" s="1"/>
      <c r="K257" s="1"/>
      <c r="L257" s="1"/>
    </row>
    <row r="258" spans="2:12" x14ac:dyDescent="0.3">
      <c r="B258" s="5" t="s">
        <v>39</v>
      </c>
      <c r="C258" s="6"/>
      <c r="D258" s="7" t="s">
        <v>11</v>
      </c>
      <c r="E258" s="6"/>
      <c r="F258" s="6">
        <f>SUM(F252:F257)</f>
        <v>-3734</v>
      </c>
      <c r="H258" s="1" t="s">
        <v>211</v>
      </c>
      <c r="I258" s="1"/>
      <c r="J258" s="1"/>
      <c r="K258" s="1"/>
      <c r="L258" s="1"/>
    </row>
    <row r="259" spans="2:12" x14ac:dyDescent="0.3">
      <c r="B259" s="8" t="s">
        <v>40</v>
      </c>
      <c r="C259" s="9"/>
      <c r="D259" s="7" t="s">
        <v>11</v>
      </c>
      <c r="E259" s="9"/>
      <c r="F259" s="9">
        <f>SUM(F249,F258)</f>
        <v>3198.9999999999991</v>
      </c>
      <c r="H259" s="2" t="s">
        <v>1</v>
      </c>
      <c r="I259" s="2" t="s">
        <v>193</v>
      </c>
      <c r="J259" s="1"/>
      <c r="K259" s="1"/>
      <c r="L259" s="1"/>
    </row>
    <row r="260" spans="2:12" x14ac:dyDescent="0.3">
      <c r="B260" s="1"/>
      <c r="C260" s="1"/>
      <c r="D260" s="1"/>
      <c r="E260" s="1"/>
      <c r="F260" s="1"/>
      <c r="H260" s="2" t="s">
        <v>3</v>
      </c>
      <c r="I260" s="2" t="s">
        <v>133</v>
      </c>
      <c r="J260" s="1"/>
      <c r="K260" s="1"/>
      <c r="L260" s="1"/>
    </row>
    <row r="261" spans="2:12" x14ac:dyDescent="0.3">
      <c r="B261" s="2" t="s">
        <v>54</v>
      </c>
      <c r="C261" s="1"/>
      <c r="D261" s="1"/>
      <c r="E261" s="1"/>
      <c r="F261" s="1"/>
      <c r="H261" s="2" t="s">
        <v>4</v>
      </c>
      <c r="I261" s="2" t="s">
        <v>5</v>
      </c>
      <c r="J261" s="1"/>
      <c r="K261" s="1"/>
      <c r="L261" s="1"/>
    </row>
    <row r="262" spans="2:12" x14ac:dyDescent="0.3">
      <c r="B262" s="2" t="s">
        <v>49</v>
      </c>
      <c r="C262" s="1"/>
      <c r="D262" s="1"/>
      <c r="E262" s="1"/>
      <c r="F262" s="1"/>
      <c r="H262" s="2" t="s">
        <v>6</v>
      </c>
      <c r="I262" s="2" t="s">
        <v>361</v>
      </c>
      <c r="J262" s="1"/>
      <c r="K262" s="1"/>
      <c r="L262" s="1"/>
    </row>
    <row r="263" spans="2:12" x14ac:dyDescent="0.3">
      <c r="B263" s="2" t="s">
        <v>51</v>
      </c>
      <c r="C263" s="1"/>
      <c r="D263" s="1"/>
      <c r="E263" s="1"/>
      <c r="F263" s="1"/>
      <c r="H263" s="2" t="s">
        <v>7</v>
      </c>
      <c r="I263" s="2" t="s">
        <v>137</v>
      </c>
      <c r="J263" s="1"/>
      <c r="K263" s="1"/>
      <c r="L263" s="1"/>
    </row>
    <row r="264" spans="2:12" x14ac:dyDescent="0.3">
      <c r="B264" s="1"/>
      <c r="C264" s="1"/>
      <c r="D264" s="1"/>
      <c r="E264" s="1"/>
      <c r="F264" s="1"/>
      <c r="H264" s="1"/>
      <c r="I264" s="1"/>
      <c r="J264" s="1"/>
      <c r="K264" s="1"/>
      <c r="L264" s="1"/>
    </row>
    <row r="265" spans="2:12" x14ac:dyDescent="0.3">
      <c r="B265" s="2" t="s">
        <v>41</v>
      </c>
      <c r="C265" s="1"/>
      <c r="D265" s="1"/>
      <c r="E265" s="1"/>
      <c r="F265" s="1"/>
      <c r="H265" s="3" t="s">
        <v>9</v>
      </c>
      <c r="I265" s="4" t="s">
        <v>10</v>
      </c>
      <c r="J265" s="4" t="s">
        <v>11</v>
      </c>
      <c r="K265" s="4" t="s">
        <v>12</v>
      </c>
      <c r="L265" s="4" t="s">
        <v>13</v>
      </c>
    </row>
    <row r="266" spans="2:12" x14ac:dyDescent="0.3">
      <c r="B266" s="1"/>
      <c r="C266" s="1"/>
      <c r="D266" s="1"/>
      <c r="E266" s="1"/>
      <c r="F266" s="1"/>
      <c r="H266" s="1"/>
      <c r="I266" s="1"/>
      <c r="J266" s="1"/>
      <c r="K266" s="1"/>
      <c r="L266" s="1"/>
    </row>
    <row r="267" spans="2:12" x14ac:dyDescent="0.3">
      <c r="B267" s="1" t="s">
        <v>222</v>
      </c>
      <c r="C267" s="1"/>
      <c r="D267" s="1"/>
      <c r="E267" s="1"/>
      <c r="F267" s="1"/>
      <c r="H267" s="2" t="s">
        <v>139</v>
      </c>
      <c r="I267" s="1"/>
      <c r="J267" s="1"/>
      <c r="K267" s="1"/>
      <c r="L267" s="1"/>
    </row>
    <row r="268" spans="2:12" x14ac:dyDescent="0.3">
      <c r="B268" s="2" t="s">
        <v>1</v>
      </c>
      <c r="C268" s="2" t="s">
        <v>193</v>
      </c>
      <c r="D268" s="1"/>
      <c r="E268" s="1"/>
      <c r="F268" s="1"/>
      <c r="H268" s="1"/>
      <c r="I268" s="1"/>
      <c r="J268" s="1"/>
      <c r="K268" s="1"/>
      <c r="L268" s="1"/>
    </row>
    <row r="269" spans="2:12" x14ac:dyDescent="0.3">
      <c r="B269" s="2" t="s">
        <v>3</v>
      </c>
      <c r="C269" s="2" t="s">
        <v>133</v>
      </c>
      <c r="D269" s="1"/>
      <c r="E269" s="1"/>
      <c r="F269" s="1"/>
      <c r="H269" s="2" t="s">
        <v>41</v>
      </c>
      <c r="I269" s="1"/>
      <c r="J269" s="1"/>
      <c r="K269" s="1"/>
      <c r="L269" s="1"/>
    </row>
    <row r="270" spans="2:12" x14ac:dyDescent="0.3">
      <c r="B270" s="2" t="s">
        <v>4</v>
      </c>
      <c r="C270" s="2" t="s">
        <v>5</v>
      </c>
      <c r="D270" s="1"/>
      <c r="E270" s="1"/>
      <c r="F270" s="1"/>
      <c r="H270" s="1"/>
      <c r="I270" s="1"/>
      <c r="J270" s="1"/>
      <c r="K270" s="1"/>
      <c r="L270" s="1"/>
    </row>
    <row r="271" spans="2:12" x14ac:dyDescent="0.3">
      <c r="B271" s="2" t="s">
        <v>6</v>
      </c>
      <c r="C271" s="2" t="s">
        <v>361</v>
      </c>
      <c r="D271" s="1"/>
      <c r="E271" s="1"/>
      <c r="F271" s="1"/>
      <c r="H271" s="1" t="s">
        <v>65</v>
      </c>
      <c r="I271" s="1"/>
      <c r="J271" s="1"/>
      <c r="K271" s="1"/>
      <c r="L271" s="1"/>
    </row>
    <row r="272" spans="2:12" x14ac:dyDescent="0.3">
      <c r="B272" s="2" t="s">
        <v>7</v>
      </c>
      <c r="C272" s="2" t="s">
        <v>8</v>
      </c>
      <c r="D272" s="1"/>
      <c r="E272" s="1"/>
      <c r="F272" s="1"/>
      <c r="H272" s="2" t="s">
        <v>1</v>
      </c>
      <c r="I272" s="2" t="s">
        <v>193</v>
      </c>
      <c r="J272" s="1"/>
      <c r="K272" s="1"/>
      <c r="L272" s="1"/>
    </row>
    <row r="273" spans="2:12" x14ac:dyDescent="0.3">
      <c r="B273" s="1"/>
      <c r="C273" s="1"/>
      <c r="D273" s="1"/>
      <c r="E273" s="1"/>
      <c r="F273" s="1"/>
      <c r="H273" s="2" t="s">
        <v>3</v>
      </c>
      <c r="I273" s="2" t="s">
        <v>133</v>
      </c>
      <c r="J273" s="1"/>
      <c r="K273" s="1"/>
      <c r="L273" s="1"/>
    </row>
    <row r="274" spans="2:12" x14ac:dyDescent="0.3">
      <c r="B274" s="3" t="s">
        <v>9</v>
      </c>
      <c r="C274" s="4" t="s">
        <v>10</v>
      </c>
      <c r="D274" s="4" t="s">
        <v>11</v>
      </c>
      <c r="E274" s="4" t="s">
        <v>12</v>
      </c>
      <c r="F274" s="4" t="s">
        <v>13</v>
      </c>
      <c r="H274" s="2" t="s">
        <v>4</v>
      </c>
      <c r="I274" s="2" t="s">
        <v>5</v>
      </c>
      <c r="J274" s="1"/>
      <c r="K274" s="1"/>
      <c r="L274" s="1"/>
    </row>
    <row r="275" spans="2:12" x14ac:dyDescent="0.3">
      <c r="B275" s="1"/>
      <c r="C275" s="1"/>
      <c r="D275" s="1"/>
      <c r="E275" s="1"/>
      <c r="F275" s="1"/>
      <c r="H275" s="2" t="s">
        <v>6</v>
      </c>
      <c r="I275" s="2" t="s">
        <v>361</v>
      </c>
      <c r="J275" s="1"/>
      <c r="K275" s="1"/>
      <c r="L275" s="1"/>
    </row>
    <row r="276" spans="2:12" x14ac:dyDescent="0.3">
      <c r="B276" s="2" t="s">
        <v>201</v>
      </c>
      <c r="C276" s="1"/>
      <c r="D276" s="1"/>
      <c r="E276" s="1"/>
      <c r="F276" s="1"/>
      <c r="H276" s="2" t="s">
        <v>7</v>
      </c>
      <c r="I276" s="2" t="s">
        <v>137</v>
      </c>
      <c r="J276" s="1"/>
      <c r="K276" s="1"/>
      <c r="L276" s="1"/>
    </row>
    <row r="277" spans="2:12" x14ac:dyDescent="0.3">
      <c r="B277" s="1"/>
      <c r="C277" s="1"/>
      <c r="D277" s="1"/>
      <c r="E277" s="1"/>
      <c r="F277" s="1"/>
      <c r="H277" s="1"/>
      <c r="I277" s="1"/>
      <c r="J277" s="1"/>
      <c r="K277" s="1"/>
      <c r="L277" s="1"/>
    </row>
    <row r="278" spans="2:12" x14ac:dyDescent="0.3">
      <c r="B278" s="2" t="s">
        <v>41</v>
      </c>
      <c r="C278" s="1"/>
      <c r="D278" s="1"/>
      <c r="E278" s="1"/>
      <c r="F278" s="1"/>
      <c r="H278" s="3" t="s">
        <v>9</v>
      </c>
      <c r="I278" s="4" t="s">
        <v>10</v>
      </c>
      <c r="J278" s="4" t="s">
        <v>11</v>
      </c>
      <c r="K278" s="4" t="s">
        <v>12</v>
      </c>
      <c r="L278" s="4" t="s">
        <v>13</v>
      </c>
    </row>
    <row r="279" spans="2:12" x14ac:dyDescent="0.3">
      <c r="B279" s="1"/>
      <c r="C279" s="1"/>
      <c r="D279" s="1"/>
      <c r="E279" s="1"/>
      <c r="F279" s="1"/>
      <c r="H279" s="1"/>
      <c r="I279" s="1"/>
      <c r="J279" s="1"/>
      <c r="K279" s="1"/>
      <c r="L279" s="1"/>
    </row>
    <row r="280" spans="2:12" x14ac:dyDescent="0.3">
      <c r="B280" s="1" t="s">
        <v>221</v>
      </c>
      <c r="C280" s="1"/>
      <c r="D280" s="1"/>
      <c r="E280" s="1"/>
      <c r="F280" s="1"/>
      <c r="H280" s="2" t="s">
        <v>56</v>
      </c>
      <c r="I280" s="1"/>
      <c r="J280" s="1"/>
      <c r="K280" s="1"/>
      <c r="L280" s="1"/>
    </row>
    <row r="281" spans="2:12" x14ac:dyDescent="0.3">
      <c r="B281" s="2" t="s">
        <v>1</v>
      </c>
      <c r="C281" s="2" t="s">
        <v>193</v>
      </c>
      <c r="D281" s="1"/>
      <c r="E281" s="1"/>
      <c r="F281" s="1"/>
      <c r="H281" s="1"/>
      <c r="I281" s="1"/>
      <c r="J281" s="1"/>
      <c r="K281" s="1"/>
      <c r="L281" s="1"/>
    </row>
    <row r="282" spans="2:12" x14ac:dyDescent="0.3">
      <c r="B282" s="2" t="s">
        <v>3</v>
      </c>
      <c r="C282" s="2" t="s">
        <v>133</v>
      </c>
      <c r="D282" s="1"/>
      <c r="E282" s="1"/>
      <c r="F282" s="1"/>
      <c r="H282" s="2" t="s">
        <v>41</v>
      </c>
      <c r="I282" s="1"/>
      <c r="J282" s="1"/>
      <c r="K282" s="1"/>
      <c r="L282" s="1"/>
    </row>
    <row r="283" spans="2:12" x14ac:dyDescent="0.3">
      <c r="B283" s="2" t="s">
        <v>4</v>
      </c>
      <c r="C283" s="2" t="s">
        <v>5</v>
      </c>
      <c r="D283" s="1"/>
      <c r="E283" s="1"/>
      <c r="F283" s="1"/>
      <c r="H283" s="1"/>
      <c r="I283" s="1"/>
      <c r="J283" s="1"/>
      <c r="K283" s="1"/>
      <c r="L283" s="1"/>
    </row>
    <row r="284" spans="2:12" x14ac:dyDescent="0.3">
      <c r="B284" s="2" t="s">
        <v>6</v>
      </c>
      <c r="C284" s="2" t="s">
        <v>361</v>
      </c>
      <c r="D284" s="1"/>
      <c r="E284" s="1"/>
      <c r="F284" s="1"/>
      <c r="H284" s="1" t="s">
        <v>210</v>
      </c>
      <c r="I284" s="1"/>
      <c r="J284" s="1"/>
      <c r="K284" s="1"/>
      <c r="L284" s="1"/>
    </row>
    <row r="285" spans="2:12" x14ac:dyDescent="0.3">
      <c r="B285" s="2" t="s">
        <v>7</v>
      </c>
      <c r="C285" s="2" t="s">
        <v>8</v>
      </c>
      <c r="D285" s="1"/>
      <c r="E285" s="1"/>
      <c r="F285" s="1"/>
      <c r="H285" s="2" t="s">
        <v>1</v>
      </c>
      <c r="I285" s="2" t="s">
        <v>193</v>
      </c>
      <c r="J285" s="1"/>
      <c r="K285" s="1"/>
      <c r="L285" s="1"/>
    </row>
    <row r="286" spans="2:12" x14ac:dyDescent="0.3">
      <c r="B286" s="1"/>
      <c r="C286" s="1"/>
      <c r="D286" s="1"/>
      <c r="E286" s="1"/>
      <c r="F286" s="1"/>
      <c r="H286" s="2" t="s">
        <v>3</v>
      </c>
      <c r="I286" s="2" t="s">
        <v>133</v>
      </c>
      <c r="J286" s="1"/>
      <c r="K286" s="1"/>
      <c r="L286" s="1"/>
    </row>
    <row r="287" spans="2:12" x14ac:dyDescent="0.3">
      <c r="B287" s="3" t="s">
        <v>9</v>
      </c>
      <c r="C287" s="4" t="s">
        <v>10</v>
      </c>
      <c r="D287" s="4" t="s">
        <v>11</v>
      </c>
      <c r="E287" s="4" t="s">
        <v>12</v>
      </c>
      <c r="F287" s="4" t="s">
        <v>13</v>
      </c>
      <c r="H287" s="2" t="s">
        <v>4</v>
      </c>
      <c r="I287" s="2" t="s">
        <v>5</v>
      </c>
      <c r="J287" s="1"/>
      <c r="K287" s="1"/>
      <c r="L287" s="1"/>
    </row>
    <row r="288" spans="2:12" x14ac:dyDescent="0.3">
      <c r="B288" s="1"/>
      <c r="C288" s="1"/>
      <c r="D288" s="1"/>
      <c r="E288" s="1"/>
      <c r="F288" s="1"/>
      <c r="H288" s="2" t="s">
        <v>6</v>
      </c>
      <c r="I288" s="2" t="s">
        <v>361</v>
      </c>
      <c r="J288" s="1"/>
      <c r="K288" s="1"/>
      <c r="L288" s="1"/>
    </row>
    <row r="289" spans="2:12" x14ac:dyDescent="0.3">
      <c r="B289" s="2" t="s">
        <v>201</v>
      </c>
      <c r="C289" s="1"/>
      <c r="D289" s="1"/>
      <c r="E289" s="1"/>
      <c r="F289" s="1"/>
      <c r="H289" s="2" t="s">
        <v>7</v>
      </c>
      <c r="I289" s="2" t="s">
        <v>137</v>
      </c>
      <c r="J289" s="1"/>
      <c r="K289" s="1"/>
      <c r="L289" s="1"/>
    </row>
    <row r="290" spans="2:12" x14ac:dyDescent="0.3">
      <c r="B290" s="1"/>
      <c r="C290" s="1"/>
      <c r="D290" s="1"/>
      <c r="E290" s="1"/>
      <c r="F290" s="1"/>
      <c r="H290" s="1"/>
      <c r="I290" s="1"/>
      <c r="J290" s="1"/>
      <c r="K290" s="1"/>
      <c r="L290" s="1"/>
    </row>
    <row r="291" spans="2:12" x14ac:dyDescent="0.3">
      <c r="B291" s="2" t="s">
        <v>41</v>
      </c>
      <c r="C291" s="1"/>
      <c r="D291" s="1"/>
      <c r="E291" s="1"/>
      <c r="F291" s="1"/>
      <c r="H291" s="3" t="s">
        <v>9</v>
      </c>
      <c r="I291" s="4" t="s">
        <v>10</v>
      </c>
      <c r="J291" s="4" t="s">
        <v>11</v>
      </c>
      <c r="K291" s="4" t="s">
        <v>12</v>
      </c>
      <c r="L291" s="4" t="s">
        <v>13</v>
      </c>
    </row>
    <row r="292" spans="2:12" x14ac:dyDescent="0.3">
      <c r="B292" s="1"/>
      <c r="C292" s="1"/>
      <c r="D292" s="1"/>
      <c r="E292" s="1"/>
      <c r="F292" s="1"/>
      <c r="H292" s="1"/>
      <c r="I292" s="1"/>
      <c r="J292" s="1"/>
      <c r="K292" s="1"/>
      <c r="L292" s="1"/>
    </row>
    <row r="293" spans="2:12" x14ac:dyDescent="0.3">
      <c r="B293" s="1" t="s">
        <v>220</v>
      </c>
      <c r="C293" s="1"/>
      <c r="D293" s="1"/>
      <c r="E293" s="1"/>
      <c r="F293" s="1"/>
      <c r="H293" s="2" t="s">
        <v>214</v>
      </c>
      <c r="I293" s="1"/>
      <c r="J293" s="1"/>
      <c r="K293" s="1"/>
      <c r="L293" s="1"/>
    </row>
    <row r="294" spans="2:12" x14ac:dyDescent="0.3">
      <c r="B294" s="2" t="s">
        <v>1</v>
      </c>
      <c r="C294" s="2" t="s">
        <v>193</v>
      </c>
      <c r="D294" s="1"/>
      <c r="E294" s="1"/>
      <c r="F294" s="1"/>
      <c r="H294" s="1"/>
      <c r="I294" s="1"/>
      <c r="J294" s="1"/>
      <c r="K294" s="1"/>
      <c r="L294" s="1"/>
    </row>
    <row r="295" spans="2:12" x14ac:dyDescent="0.3">
      <c r="B295" s="2" t="s">
        <v>3</v>
      </c>
      <c r="C295" s="2" t="s">
        <v>133</v>
      </c>
      <c r="D295" s="1"/>
      <c r="E295" s="1"/>
      <c r="F295" s="1"/>
      <c r="H295" s="2" t="s">
        <v>41</v>
      </c>
      <c r="I295" s="1"/>
      <c r="J295" s="1"/>
      <c r="K295" s="1"/>
      <c r="L295" s="1"/>
    </row>
    <row r="296" spans="2:12" x14ac:dyDescent="0.3">
      <c r="B296" s="2" t="s">
        <v>4</v>
      </c>
      <c r="C296" s="2" t="s">
        <v>5</v>
      </c>
      <c r="D296" s="1"/>
      <c r="E296" s="1"/>
      <c r="F296" s="1"/>
      <c r="H296" s="1"/>
      <c r="I296" s="1"/>
      <c r="J296" s="1"/>
      <c r="K296" s="1"/>
      <c r="L296" s="1"/>
    </row>
    <row r="297" spans="2:12" x14ac:dyDescent="0.3">
      <c r="B297" s="2" t="s">
        <v>6</v>
      </c>
      <c r="C297" s="2" t="s">
        <v>361</v>
      </c>
      <c r="D297" s="1"/>
      <c r="E297" s="1"/>
      <c r="F297" s="1"/>
      <c r="H297" s="1" t="s">
        <v>208</v>
      </c>
      <c r="I297" s="1"/>
      <c r="J297" s="1"/>
      <c r="K297" s="1"/>
      <c r="L297" s="1"/>
    </row>
    <row r="298" spans="2:12" x14ac:dyDescent="0.3">
      <c r="B298" s="2" t="s">
        <v>7</v>
      </c>
      <c r="C298" s="2" t="s">
        <v>8</v>
      </c>
      <c r="D298" s="1"/>
      <c r="E298" s="1"/>
      <c r="F298" s="1"/>
      <c r="H298" s="2" t="s">
        <v>1</v>
      </c>
      <c r="I298" s="2" t="s">
        <v>193</v>
      </c>
      <c r="J298" s="1"/>
      <c r="K298" s="1"/>
      <c r="L298" s="1"/>
    </row>
    <row r="299" spans="2:12" x14ac:dyDescent="0.3">
      <c r="B299" s="1"/>
      <c r="C299" s="1"/>
      <c r="D299" s="1"/>
      <c r="E299" s="1"/>
      <c r="F299" s="1"/>
      <c r="H299" s="2" t="s">
        <v>3</v>
      </c>
      <c r="I299" s="2" t="s">
        <v>133</v>
      </c>
      <c r="J299" s="1"/>
      <c r="K299" s="1"/>
      <c r="L299" s="1"/>
    </row>
    <row r="300" spans="2:12" x14ac:dyDescent="0.3">
      <c r="B300" s="3" t="s">
        <v>9</v>
      </c>
      <c r="C300" s="4" t="s">
        <v>10</v>
      </c>
      <c r="D300" s="4" t="s">
        <v>11</v>
      </c>
      <c r="E300" s="4" t="s">
        <v>12</v>
      </c>
      <c r="F300" s="4" t="s">
        <v>13</v>
      </c>
      <c r="H300" s="2" t="s">
        <v>4</v>
      </c>
      <c r="I300" s="2" t="s">
        <v>5</v>
      </c>
      <c r="J300" s="1"/>
      <c r="K300" s="1"/>
      <c r="L300" s="1"/>
    </row>
    <row r="301" spans="2:12" x14ac:dyDescent="0.3">
      <c r="B301" s="1"/>
      <c r="C301" s="1"/>
      <c r="D301" s="1"/>
      <c r="E301" s="1"/>
      <c r="F301" s="1"/>
      <c r="H301" s="2" t="s">
        <v>6</v>
      </c>
      <c r="I301" s="2" t="s">
        <v>361</v>
      </c>
      <c r="J301" s="1"/>
      <c r="K301" s="1"/>
      <c r="L301" s="1"/>
    </row>
    <row r="302" spans="2:12" x14ac:dyDescent="0.3">
      <c r="B302" s="2" t="s">
        <v>201</v>
      </c>
      <c r="C302" s="1"/>
      <c r="D302" s="1"/>
      <c r="E302" s="1"/>
      <c r="F302" s="1"/>
      <c r="H302" s="2" t="s">
        <v>7</v>
      </c>
      <c r="I302" s="2" t="s">
        <v>137</v>
      </c>
      <c r="J302" s="1"/>
      <c r="K302" s="1"/>
      <c r="L302" s="1"/>
    </row>
    <row r="303" spans="2:12" x14ac:dyDescent="0.3">
      <c r="B303" s="1"/>
      <c r="C303" s="1"/>
      <c r="D303" s="1"/>
      <c r="E303" s="1"/>
      <c r="F303" s="1"/>
      <c r="H303" s="1"/>
      <c r="I303" s="1"/>
      <c r="J303" s="1"/>
      <c r="K303" s="1"/>
      <c r="L303" s="1"/>
    </row>
    <row r="304" spans="2:12" x14ac:dyDescent="0.3">
      <c r="B304" s="2" t="s">
        <v>41</v>
      </c>
      <c r="C304" s="1"/>
      <c r="D304" s="1"/>
      <c r="E304" s="1"/>
      <c r="F304" s="1"/>
      <c r="H304" s="3" t="s">
        <v>9</v>
      </c>
      <c r="I304" s="4" t="s">
        <v>10</v>
      </c>
      <c r="J304" s="4" t="s">
        <v>11</v>
      </c>
      <c r="K304" s="4" t="s">
        <v>12</v>
      </c>
      <c r="L304" s="4" t="s">
        <v>13</v>
      </c>
    </row>
    <row r="305" spans="2:12" x14ac:dyDescent="0.3">
      <c r="B305" s="1"/>
      <c r="C305" s="1"/>
      <c r="D305" s="1"/>
      <c r="E305" s="1"/>
      <c r="F305" s="1"/>
      <c r="H305" s="1"/>
      <c r="I305" s="1"/>
      <c r="J305" s="1"/>
      <c r="K305" s="1"/>
      <c r="L305" s="1"/>
    </row>
    <row r="306" spans="2:12" x14ac:dyDescent="0.3">
      <c r="B306" s="1" t="s">
        <v>219</v>
      </c>
      <c r="C306" s="1"/>
      <c r="D306" s="1"/>
      <c r="E306" s="1"/>
      <c r="F306" s="1"/>
      <c r="H306" s="2" t="s">
        <v>214</v>
      </c>
      <c r="I306" s="1"/>
      <c r="J306" s="1"/>
      <c r="K306" s="1"/>
      <c r="L306" s="1"/>
    </row>
    <row r="307" spans="2:12" x14ac:dyDescent="0.3">
      <c r="B307" s="2" t="s">
        <v>1</v>
      </c>
      <c r="C307" s="2" t="s">
        <v>193</v>
      </c>
      <c r="D307" s="1"/>
      <c r="E307" s="1"/>
      <c r="F307" s="1"/>
      <c r="H307" s="1"/>
      <c r="I307" s="1"/>
      <c r="J307" s="1"/>
      <c r="K307" s="1"/>
      <c r="L307" s="1"/>
    </row>
    <row r="308" spans="2:12" x14ac:dyDescent="0.3">
      <c r="B308" s="2" t="s">
        <v>3</v>
      </c>
      <c r="C308" s="2" t="s">
        <v>133</v>
      </c>
      <c r="D308" s="1"/>
      <c r="E308" s="1"/>
      <c r="F308" s="1"/>
      <c r="H308" s="2" t="s">
        <v>41</v>
      </c>
      <c r="I308" s="1"/>
      <c r="J308" s="1"/>
      <c r="K308" s="1"/>
      <c r="L308" s="1"/>
    </row>
    <row r="309" spans="2:12" x14ac:dyDescent="0.3">
      <c r="B309" s="2" t="s">
        <v>4</v>
      </c>
      <c r="C309" s="2" t="s">
        <v>5</v>
      </c>
      <c r="D309" s="1"/>
      <c r="E309" s="1"/>
      <c r="F309" s="1"/>
      <c r="H309" s="1"/>
      <c r="I309" s="1"/>
      <c r="J309" s="1"/>
      <c r="K309" s="1"/>
      <c r="L309" s="1"/>
    </row>
    <row r="310" spans="2:12" x14ac:dyDescent="0.3">
      <c r="B310" s="2" t="s">
        <v>6</v>
      </c>
      <c r="C310" s="2" t="s">
        <v>361</v>
      </c>
      <c r="D310" s="1"/>
      <c r="E310" s="1"/>
      <c r="F310" s="1"/>
      <c r="H310" s="1" t="s">
        <v>202</v>
      </c>
      <c r="I310" s="1"/>
      <c r="J310" s="1"/>
      <c r="K310" s="1"/>
      <c r="L310" s="1"/>
    </row>
    <row r="311" spans="2:12" x14ac:dyDescent="0.3">
      <c r="B311" s="2" t="s">
        <v>7</v>
      </c>
      <c r="C311" s="2" t="s">
        <v>8</v>
      </c>
      <c r="D311" s="1"/>
      <c r="E311" s="1"/>
      <c r="F311" s="1"/>
      <c r="H311" s="2" t="s">
        <v>1</v>
      </c>
      <c r="I311" s="2" t="s">
        <v>193</v>
      </c>
      <c r="J311" s="1"/>
      <c r="K311" s="1"/>
      <c r="L311" s="1"/>
    </row>
    <row r="312" spans="2:12" x14ac:dyDescent="0.3">
      <c r="B312" s="1"/>
      <c r="C312" s="1"/>
      <c r="D312" s="1"/>
      <c r="E312" s="1"/>
      <c r="F312" s="1"/>
      <c r="H312" s="2" t="s">
        <v>3</v>
      </c>
      <c r="I312" s="2" t="s">
        <v>133</v>
      </c>
      <c r="J312" s="1"/>
      <c r="K312" s="1"/>
      <c r="L312" s="1"/>
    </row>
    <row r="313" spans="2:12" x14ac:dyDescent="0.3">
      <c r="B313" s="3" t="s">
        <v>9</v>
      </c>
      <c r="C313" s="4" t="s">
        <v>10</v>
      </c>
      <c r="D313" s="4" t="s">
        <v>11</v>
      </c>
      <c r="E313" s="4" t="s">
        <v>12</v>
      </c>
      <c r="F313" s="4" t="s">
        <v>13</v>
      </c>
      <c r="H313" s="2" t="s">
        <v>4</v>
      </c>
      <c r="I313" s="2" t="s">
        <v>5</v>
      </c>
      <c r="J313" s="1"/>
      <c r="K313" s="1"/>
      <c r="L313" s="1"/>
    </row>
    <row r="314" spans="2:12" x14ac:dyDescent="0.3">
      <c r="B314" s="1"/>
      <c r="C314" s="1"/>
      <c r="D314" s="1"/>
      <c r="E314" s="1"/>
      <c r="F314" s="1"/>
      <c r="H314" s="2" t="s">
        <v>6</v>
      </c>
      <c r="I314" s="2" t="s">
        <v>361</v>
      </c>
      <c r="J314" s="1"/>
      <c r="K314" s="1"/>
      <c r="L314" s="1"/>
    </row>
    <row r="315" spans="2:12" x14ac:dyDescent="0.3">
      <c r="B315" s="2" t="s">
        <v>218</v>
      </c>
      <c r="C315" s="1"/>
      <c r="D315" s="1"/>
      <c r="E315" s="1"/>
      <c r="F315" s="1"/>
      <c r="H315" s="2" t="s">
        <v>7</v>
      </c>
      <c r="I315" s="2" t="s">
        <v>137</v>
      </c>
      <c r="J315" s="1"/>
      <c r="K315" s="1"/>
      <c r="L315" s="1"/>
    </row>
    <row r="316" spans="2:12" x14ac:dyDescent="0.3">
      <c r="B316" s="1"/>
      <c r="C316" s="1"/>
      <c r="D316" s="1"/>
      <c r="E316" s="1"/>
      <c r="F316" s="1"/>
      <c r="H316" s="1"/>
      <c r="I316" s="1"/>
      <c r="J316" s="1"/>
      <c r="K316" s="1"/>
      <c r="L316" s="1"/>
    </row>
    <row r="317" spans="2:12" x14ac:dyDescent="0.3">
      <c r="B317" s="2" t="s">
        <v>41</v>
      </c>
      <c r="C317" s="1"/>
      <c r="D317" s="1"/>
      <c r="E317" s="1"/>
      <c r="F317" s="1"/>
      <c r="H317" s="3" t="s">
        <v>9</v>
      </c>
      <c r="I317" s="4" t="s">
        <v>10</v>
      </c>
      <c r="J317" s="4" t="s">
        <v>11</v>
      </c>
      <c r="K317" s="4" t="s">
        <v>12</v>
      </c>
      <c r="L317" s="4" t="s">
        <v>13</v>
      </c>
    </row>
    <row r="318" spans="2:12" x14ac:dyDescent="0.3">
      <c r="B318" s="1"/>
      <c r="C318" s="1"/>
      <c r="D318" s="1"/>
      <c r="E318" s="1"/>
      <c r="F318" s="1"/>
      <c r="H318" s="1"/>
      <c r="I318" s="1"/>
      <c r="J318" s="1"/>
      <c r="K318" s="1"/>
      <c r="L318" s="1"/>
    </row>
    <row r="319" spans="2:12" x14ac:dyDescent="0.3">
      <c r="B319" s="1" t="s">
        <v>217</v>
      </c>
      <c r="C319" s="1"/>
      <c r="D319" s="1"/>
      <c r="E319" s="1"/>
      <c r="F319" s="1"/>
      <c r="H319" s="2" t="s">
        <v>214</v>
      </c>
      <c r="I319" s="1"/>
      <c r="J319" s="1"/>
      <c r="K319" s="1"/>
      <c r="L319" s="1"/>
    </row>
    <row r="320" spans="2:12" x14ac:dyDescent="0.3">
      <c r="B320" s="2" t="s">
        <v>1</v>
      </c>
      <c r="C320" s="2" t="s">
        <v>193</v>
      </c>
      <c r="D320" s="1"/>
      <c r="E320" s="1"/>
      <c r="F320" s="1"/>
      <c r="H320" s="1"/>
      <c r="I320" s="1"/>
      <c r="J320" s="1"/>
      <c r="K320" s="1"/>
      <c r="L320" s="1"/>
    </row>
    <row r="321" spans="2:12" x14ac:dyDescent="0.3">
      <c r="B321" s="2" t="s">
        <v>3</v>
      </c>
      <c r="C321" s="2" t="s">
        <v>133</v>
      </c>
      <c r="D321" s="1"/>
      <c r="E321" s="1"/>
      <c r="F321" s="1"/>
      <c r="H321" s="2" t="s">
        <v>41</v>
      </c>
      <c r="I321" s="1"/>
      <c r="J321" s="1"/>
      <c r="K321" s="1"/>
      <c r="L321" s="1"/>
    </row>
    <row r="322" spans="2:12" x14ac:dyDescent="0.3">
      <c r="B322" s="2" t="s">
        <v>4</v>
      </c>
      <c r="C322" s="2" t="s">
        <v>5</v>
      </c>
      <c r="D322" s="1"/>
      <c r="E322" s="1"/>
      <c r="F322" s="1"/>
      <c r="H322" s="1"/>
      <c r="I322" s="1"/>
      <c r="J322" s="1"/>
      <c r="K322" s="1"/>
      <c r="L322" s="1"/>
    </row>
    <row r="323" spans="2:12" x14ac:dyDescent="0.3">
      <c r="B323" s="2" t="s">
        <v>6</v>
      </c>
      <c r="C323" s="2" t="s">
        <v>361</v>
      </c>
      <c r="D323" s="1"/>
      <c r="E323" s="1"/>
      <c r="F323" s="1"/>
      <c r="H323" s="1" t="s">
        <v>202</v>
      </c>
      <c r="I323" s="1"/>
      <c r="J323" s="1"/>
      <c r="K323" s="1"/>
      <c r="L323" s="1"/>
    </row>
    <row r="324" spans="2:12" x14ac:dyDescent="0.3">
      <c r="B324" s="2" t="s">
        <v>7</v>
      </c>
      <c r="C324" s="2" t="s">
        <v>8</v>
      </c>
      <c r="D324" s="1"/>
      <c r="E324" s="1"/>
      <c r="F324" s="1"/>
      <c r="H324" s="2" t="s">
        <v>1</v>
      </c>
      <c r="I324" s="2" t="s">
        <v>193</v>
      </c>
      <c r="J324" s="1"/>
      <c r="K324" s="1"/>
      <c r="L324" s="1"/>
    </row>
    <row r="325" spans="2:12" x14ac:dyDescent="0.3">
      <c r="B325" s="1"/>
      <c r="C325" s="1"/>
      <c r="D325" s="1"/>
      <c r="E325" s="1"/>
      <c r="F325" s="1"/>
      <c r="H325" s="2" t="s">
        <v>3</v>
      </c>
      <c r="I325" s="2" t="s">
        <v>133</v>
      </c>
      <c r="J325" s="1"/>
      <c r="K325" s="1"/>
      <c r="L325" s="1"/>
    </row>
    <row r="326" spans="2:12" x14ac:dyDescent="0.3">
      <c r="B326" s="3" t="s">
        <v>9</v>
      </c>
      <c r="C326" s="4" t="s">
        <v>10</v>
      </c>
      <c r="D326" s="4" t="s">
        <v>11</v>
      </c>
      <c r="E326" s="4" t="s">
        <v>12</v>
      </c>
      <c r="F326" s="4" t="s">
        <v>13</v>
      </c>
      <c r="H326" s="2" t="s">
        <v>4</v>
      </c>
      <c r="I326" s="2" t="s">
        <v>5</v>
      </c>
      <c r="J326" s="1"/>
      <c r="K326" s="1"/>
      <c r="L326" s="1"/>
    </row>
    <row r="327" spans="2:12" x14ac:dyDescent="0.3">
      <c r="B327" s="1"/>
      <c r="C327" s="1"/>
      <c r="D327" s="1"/>
      <c r="E327" s="1"/>
      <c r="F327" s="1"/>
      <c r="H327" s="2" t="s">
        <v>6</v>
      </c>
      <c r="I327" s="2" t="s">
        <v>361</v>
      </c>
      <c r="J327" s="1"/>
      <c r="K327" s="1"/>
      <c r="L327" s="1"/>
    </row>
    <row r="328" spans="2:12" x14ac:dyDescent="0.3">
      <c r="B328" s="2" t="s">
        <v>209</v>
      </c>
      <c r="C328" s="1"/>
      <c r="D328" s="1"/>
      <c r="E328" s="1"/>
      <c r="F328" s="1"/>
      <c r="H328" s="2" t="s">
        <v>7</v>
      </c>
      <c r="I328" s="2" t="s">
        <v>137</v>
      </c>
      <c r="J328" s="1"/>
      <c r="K328" s="1"/>
      <c r="L328" s="1"/>
    </row>
    <row r="329" spans="2:12" x14ac:dyDescent="0.3">
      <c r="B329" s="1"/>
      <c r="C329" s="1"/>
      <c r="D329" s="1"/>
      <c r="E329" s="1"/>
      <c r="F329" s="1"/>
      <c r="H329" s="1"/>
      <c r="I329" s="1"/>
      <c r="J329" s="1"/>
      <c r="K329" s="1"/>
      <c r="L329" s="1"/>
    </row>
    <row r="330" spans="2:12" x14ac:dyDescent="0.3">
      <c r="B330" s="2" t="s">
        <v>41</v>
      </c>
      <c r="C330" s="1"/>
      <c r="D330" s="1"/>
      <c r="E330" s="1"/>
      <c r="F330" s="1"/>
      <c r="H330" s="3" t="s">
        <v>9</v>
      </c>
      <c r="I330" s="4" t="s">
        <v>10</v>
      </c>
      <c r="J330" s="4" t="s">
        <v>11</v>
      </c>
      <c r="K330" s="4" t="s">
        <v>12</v>
      </c>
      <c r="L330" s="4" t="s">
        <v>13</v>
      </c>
    </row>
    <row r="331" spans="2:12" x14ac:dyDescent="0.3">
      <c r="B331" s="1"/>
      <c r="C331" s="1"/>
      <c r="D331" s="1"/>
      <c r="E331" s="1"/>
      <c r="F331" s="1"/>
      <c r="H331" s="1"/>
      <c r="I331" s="1"/>
      <c r="J331" s="1"/>
      <c r="K331" s="1"/>
      <c r="L331" s="1"/>
    </row>
    <row r="332" spans="2:12" x14ac:dyDescent="0.3">
      <c r="B332" s="1" t="s">
        <v>216</v>
      </c>
      <c r="C332" s="1"/>
      <c r="D332" s="1"/>
      <c r="E332" s="1"/>
      <c r="F332" s="1"/>
      <c r="H332" s="2" t="s">
        <v>154</v>
      </c>
      <c r="I332" s="1"/>
      <c r="J332" s="1"/>
      <c r="K332" s="1"/>
      <c r="L332" s="1"/>
    </row>
    <row r="333" spans="2:12" x14ac:dyDescent="0.3">
      <c r="B333" s="2" t="s">
        <v>1</v>
      </c>
      <c r="C333" s="2" t="s">
        <v>193</v>
      </c>
      <c r="D333" s="1"/>
      <c r="E333" s="1"/>
      <c r="F333" s="1"/>
      <c r="H333" s="1"/>
      <c r="I333" s="1"/>
      <c r="J333" s="1"/>
      <c r="K333" s="1"/>
      <c r="L333" s="1"/>
    </row>
    <row r="334" spans="2:12" x14ac:dyDescent="0.3">
      <c r="B334" s="2" t="s">
        <v>3</v>
      </c>
      <c r="C334" s="2" t="s">
        <v>133</v>
      </c>
      <c r="D334" s="1"/>
      <c r="E334" s="1"/>
      <c r="F334" s="1"/>
      <c r="H334" s="2" t="s">
        <v>41</v>
      </c>
      <c r="I334" s="1"/>
      <c r="J334" s="1"/>
      <c r="K334" s="1"/>
      <c r="L334" s="1"/>
    </row>
    <row r="335" spans="2:12" x14ac:dyDescent="0.3">
      <c r="B335" s="2" t="s">
        <v>4</v>
      </c>
      <c r="C335" s="2" t="s">
        <v>5</v>
      </c>
      <c r="D335" s="1"/>
      <c r="E335" s="1"/>
      <c r="F335" s="1"/>
      <c r="H335" s="1"/>
      <c r="I335" s="1"/>
      <c r="J335" s="1"/>
      <c r="K335" s="1"/>
      <c r="L335" s="1"/>
    </row>
    <row r="336" spans="2:12" x14ac:dyDescent="0.3">
      <c r="B336" s="2" t="s">
        <v>6</v>
      </c>
      <c r="C336" s="2" t="s">
        <v>361</v>
      </c>
      <c r="D336" s="1"/>
      <c r="E336" s="1"/>
      <c r="F336" s="1"/>
      <c r="H336" s="1" t="s">
        <v>202</v>
      </c>
      <c r="I336" s="1"/>
      <c r="J336" s="1"/>
      <c r="K336" s="1"/>
      <c r="L336" s="1"/>
    </row>
    <row r="337" spans="2:12" x14ac:dyDescent="0.3">
      <c r="B337" s="2" t="s">
        <v>7</v>
      </c>
      <c r="C337" s="2" t="s">
        <v>8</v>
      </c>
      <c r="D337" s="1"/>
      <c r="E337" s="1"/>
      <c r="F337" s="1"/>
      <c r="H337" s="2" t="s">
        <v>1</v>
      </c>
      <c r="I337" s="2" t="s">
        <v>193</v>
      </c>
      <c r="J337" s="1"/>
      <c r="K337" s="1"/>
      <c r="L337" s="1"/>
    </row>
    <row r="338" spans="2:12" x14ac:dyDescent="0.3">
      <c r="B338" s="1"/>
      <c r="C338" s="1"/>
      <c r="D338" s="1"/>
      <c r="E338" s="1"/>
      <c r="F338" s="1"/>
      <c r="H338" s="2" t="s">
        <v>3</v>
      </c>
      <c r="I338" s="2" t="s">
        <v>133</v>
      </c>
      <c r="J338" s="1"/>
      <c r="K338" s="1"/>
      <c r="L338" s="1"/>
    </row>
    <row r="339" spans="2:12" x14ac:dyDescent="0.3">
      <c r="B339" s="3" t="s">
        <v>9</v>
      </c>
      <c r="C339" s="4" t="s">
        <v>10</v>
      </c>
      <c r="D339" s="4" t="s">
        <v>11</v>
      </c>
      <c r="E339" s="4" t="s">
        <v>12</v>
      </c>
      <c r="F339" s="4" t="s">
        <v>13</v>
      </c>
      <c r="H339" s="2" t="s">
        <v>4</v>
      </c>
      <c r="I339" s="2" t="s">
        <v>5</v>
      </c>
      <c r="J339" s="1"/>
      <c r="K339" s="1"/>
      <c r="L339" s="1"/>
    </row>
    <row r="340" spans="2:12" x14ac:dyDescent="0.3">
      <c r="B340" s="5" t="s">
        <v>14</v>
      </c>
      <c r="C340" s="6"/>
      <c r="D340" s="7" t="s">
        <v>11</v>
      </c>
      <c r="E340" s="6"/>
      <c r="F340" s="6"/>
      <c r="H340" s="2" t="s">
        <v>6</v>
      </c>
      <c r="I340" s="2" t="s">
        <v>361</v>
      </c>
      <c r="J340" s="1"/>
      <c r="K340" s="1"/>
      <c r="L340" s="1"/>
    </row>
    <row r="341" spans="2:12" x14ac:dyDescent="0.3">
      <c r="B341" s="8" t="s">
        <v>207</v>
      </c>
      <c r="C341" s="9">
        <v>8400</v>
      </c>
      <c r="D341" s="7" t="s">
        <v>198</v>
      </c>
      <c r="E341" s="10"/>
      <c r="F341" s="9"/>
      <c r="H341" s="2" t="s">
        <v>7</v>
      </c>
      <c r="I341" s="2" t="s">
        <v>137</v>
      </c>
      <c r="J341" s="1"/>
      <c r="K341" s="1"/>
      <c r="L341" s="1"/>
    </row>
    <row r="342" spans="2:12" x14ac:dyDescent="0.3">
      <c r="B342" s="8" t="s">
        <v>206</v>
      </c>
      <c r="C342" s="9">
        <v>8000</v>
      </c>
      <c r="D342" s="7" t="s">
        <v>198</v>
      </c>
      <c r="E342" s="10">
        <f>Intro_input!$J$54</f>
        <v>1.29</v>
      </c>
      <c r="F342" s="9">
        <f>C342*E342</f>
        <v>10320</v>
      </c>
      <c r="H342" s="1"/>
      <c r="I342" s="1"/>
      <c r="J342" s="1"/>
      <c r="K342" s="1"/>
      <c r="L342" s="1"/>
    </row>
    <row r="343" spans="2:12" x14ac:dyDescent="0.3">
      <c r="B343" s="8" t="s">
        <v>18</v>
      </c>
      <c r="C343" s="9"/>
      <c r="D343" s="7" t="s">
        <v>19</v>
      </c>
      <c r="E343" s="9"/>
      <c r="F343" s="9">
        <v>870</v>
      </c>
      <c r="H343" s="3" t="s">
        <v>9</v>
      </c>
      <c r="I343" s="4" t="s">
        <v>10</v>
      </c>
      <c r="J343" s="4" t="s">
        <v>11</v>
      </c>
      <c r="K343" s="4" t="s">
        <v>12</v>
      </c>
      <c r="L343" s="4" t="s">
        <v>13</v>
      </c>
    </row>
    <row r="344" spans="2:12" x14ac:dyDescent="0.3">
      <c r="B344" s="5" t="s">
        <v>20</v>
      </c>
      <c r="C344" s="6"/>
      <c r="D344" s="7" t="s">
        <v>11</v>
      </c>
      <c r="E344" s="6"/>
      <c r="F344" s="6">
        <f>SUM(F341:F343)</f>
        <v>11190</v>
      </c>
      <c r="H344" s="1"/>
      <c r="I344" s="1"/>
      <c r="J344" s="1"/>
      <c r="K344" s="1"/>
      <c r="L344" s="1"/>
    </row>
    <row r="345" spans="2:12" x14ac:dyDescent="0.3">
      <c r="B345" s="8" t="s">
        <v>11</v>
      </c>
      <c r="C345" s="9"/>
      <c r="D345" s="7" t="s">
        <v>11</v>
      </c>
      <c r="E345" s="9"/>
      <c r="F345" s="9"/>
      <c r="H345" s="2" t="s">
        <v>215</v>
      </c>
      <c r="I345" s="1"/>
      <c r="J345" s="1"/>
      <c r="K345" s="1"/>
      <c r="L345" s="1"/>
    </row>
    <row r="346" spans="2:12" x14ac:dyDescent="0.3">
      <c r="B346" s="5" t="s">
        <v>21</v>
      </c>
      <c r="C346" s="6"/>
      <c r="D346" s="7" t="s">
        <v>11</v>
      </c>
      <c r="E346" s="6"/>
      <c r="F346" s="6"/>
      <c r="H346" s="1"/>
      <c r="I346" s="1"/>
      <c r="J346" s="1"/>
      <c r="K346" s="1"/>
      <c r="L346" s="1"/>
    </row>
    <row r="347" spans="2:12" x14ac:dyDescent="0.3">
      <c r="B347" s="8" t="s">
        <v>22</v>
      </c>
      <c r="C347" s="9">
        <v>-2</v>
      </c>
      <c r="D347" s="7" t="s">
        <v>71</v>
      </c>
      <c r="E347" s="10">
        <v>950</v>
      </c>
      <c r="F347" s="9">
        <f>C347*E347</f>
        <v>-1900</v>
      </c>
      <c r="H347" s="2" t="s">
        <v>41</v>
      </c>
      <c r="I347" s="1"/>
      <c r="J347" s="1"/>
      <c r="K347" s="1"/>
      <c r="L347" s="1"/>
    </row>
    <row r="348" spans="2:12" x14ac:dyDescent="0.3">
      <c r="B348" s="8" t="s">
        <v>23</v>
      </c>
      <c r="C348" s="9">
        <v>-30</v>
      </c>
      <c r="D348" s="7" t="s">
        <v>24</v>
      </c>
      <c r="E348" s="10"/>
      <c r="F348" s="9"/>
      <c r="H348" s="1"/>
      <c r="I348" s="1"/>
      <c r="J348" s="1"/>
      <c r="K348" s="1"/>
      <c r="L348" s="1"/>
    </row>
    <row r="349" spans="2:12" x14ac:dyDescent="0.3">
      <c r="B349" s="8" t="s">
        <v>185</v>
      </c>
      <c r="C349" s="9">
        <v>-240</v>
      </c>
      <c r="D349" s="7" t="s">
        <v>71</v>
      </c>
      <c r="E349" s="10">
        <v>2.7</v>
      </c>
      <c r="F349" s="9">
        <f>C349*E349</f>
        <v>-648</v>
      </c>
      <c r="H349" s="1" t="s">
        <v>200</v>
      </c>
      <c r="I349" s="1"/>
      <c r="J349" s="1"/>
      <c r="K349" s="1"/>
      <c r="L349" s="1"/>
    </row>
    <row r="350" spans="2:12" x14ac:dyDescent="0.3">
      <c r="B350" s="5" t="s">
        <v>25</v>
      </c>
      <c r="C350" s="6"/>
      <c r="D350" s="7" t="s">
        <v>11</v>
      </c>
      <c r="E350" s="6"/>
      <c r="F350" s="6">
        <f>SUM(F346:F349)</f>
        <v>-2548</v>
      </c>
      <c r="H350" s="2" t="s">
        <v>1</v>
      </c>
      <c r="I350" s="2" t="s">
        <v>193</v>
      </c>
      <c r="J350" s="1"/>
      <c r="K350" s="1"/>
      <c r="L350" s="1"/>
    </row>
    <row r="351" spans="2:12" x14ac:dyDescent="0.3">
      <c r="B351" s="5" t="s">
        <v>26</v>
      </c>
      <c r="C351" s="6"/>
      <c r="D351" s="7" t="s">
        <v>11</v>
      </c>
      <c r="E351" s="6"/>
      <c r="F351" s="6">
        <f>SUM(F344,F350)</f>
        <v>8642</v>
      </c>
      <c r="H351" s="2" t="s">
        <v>3</v>
      </c>
      <c r="I351" s="2" t="s">
        <v>133</v>
      </c>
      <c r="J351" s="1"/>
      <c r="K351" s="1"/>
      <c r="L351" s="1"/>
    </row>
    <row r="352" spans="2:12" x14ac:dyDescent="0.3">
      <c r="B352" s="8" t="s">
        <v>11</v>
      </c>
      <c r="C352" s="9"/>
      <c r="D352" s="7" t="s">
        <v>11</v>
      </c>
      <c r="E352" s="9"/>
      <c r="F352" s="9"/>
      <c r="H352" s="2" t="s">
        <v>4</v>
      </c>
      <c r="I352" s="2" t="s">
        <v>5</v>
      </c>
      <c r="J352" s="1"/>
      <c r="K352" s="1"/>
      <c r="L352" s="1"/>
    </row>
    <row r="353" spans="2:12" x14ac:dyDescent="0.3">
      <c r="B353" s="5" t="s">
        <v>27</v>
      </c>
      <c r="C353" s="6"/>
      <c r="D353" s="7" t="s">
        <v>11</v>
      </c>
      <c r="E353" s="6"/>
      <c r="F353" s="6"/>
      <c r="H353" s="2" t="s">
        <v>6</v>
      </c>
      <c r="I353" s="2" t="s">
        <v>361</v>
      </c>
      <c r="J353" s="1"/>
      <c r="K353" s="1"/>
      <c r="L353" s="1"/>
    </row>
    <row r="354" spans="2:12" x14ac:dyDescent="0.3">
      <c r="B354" s="8" t="s">
        <v>28</v>
      </c>
      <c r="C354" s="9">
        <v>-1</v>
      </c>
      <c r="D354" s="7" t="s">
        <v>11</v>
      </c>
      <c r="E354" s="9">
        <v>725</v>
      </c>
      <c r="F354" s="9">
        <f t="shared" ref="F354:F360" si="1">C354*E354</f>
        <v>-725</v>
      </c>
      <c r="H354" s="2" t="s">
        <v>7</v>
      </c>
      <c r="I354" s="2" t="s">
        <v>137</v>
      </c>
      <c r="J354" s="1"/>
      <c r="K354" s="1"/>
      <c r="L354" s="1"/>
    </row>
    <row r="355" spans="2:12" x14ac:dyDescent="0.3">
      <c r="B355" s="8" t="s">
        <v>107</v>
      </c>
      <c r="C355" s="9">
        <v>-1</v>
      </c>
      <c r="D355" s="7" t="s">
        <v>11</v>
      </c>
      <c r="E355" s="9">
        <v>225</v>
      </c>
      <c r="F355" s="9">
        <f t="shared" si="1"/>
        <v>-225</v>
      </c>
      <c r="H355" s="1"/>
      <c r="I355" s="1"/>
      <c r="J355" s="1"/>
      <c r="K355" s="1"/>
      <c r="L355" s="1"/>
    </row>
    <row r="356" spans="2:12" x14ac:dyDescent="0.3">
      <c r="B356" s="8" t="s">
        <v>30</v>
      </c>
      <c r="C356" s="9">
        <v>-30</v>
      </c>
      <c r="D356" s="7" t="s">
        <v>11</v>
      </c>
      <c r="E356" s="9">
        <v>20</v>
      </c>
      <c r="F356" s="9">
        <f t="shared" si="1"/>
        <v>-600</v>
      </c>
      <c r="H356" s="3" t="s">
        <v>9</v>
      </c>
      <c r="I356" s="4" t="s">
        <v>10</v>
      </c>
      <c r="J356" s="4" t="s">
        <v>11</v>
      </c>
      <c r="K356" s="4" t="s">
        <v>12</v>
      </c>
      <c r="L356" s="4" t="s">
        <v>13</v>
      </c>
    </row>
    <row r="357" spans="2:12" x14ac:dyDescent="0.3">
      <c r="B357" s="8" t="s">
        <v>184</v>
      </c>
      <c r="C357" s="9">
        <v>-1</v>
      </c>
      <c r="D357" s="7" t="s">
        <v>11</v>
      </c>
      <c r="E357" s="9">
        <v>500</v>
      </c>
      <c r="F357" s="9">
        <f t="shared" si="1"/>
        <v>-500</v>
      </c>
      <c r="H357" s="1"/>
      <c r="I357" s="1"/>
      <c r="J357" s="1"/>
      <c r="K357" s="1"/>
      <c r="L357" s="1"/>
    </row>
    <row r="358" spans="2:12" x14ac:dyDescent="0.3">
      <c r="B358" s="8" t="s">
        <v>32</v>
      </c>
      <c r="C358" s="9">
        <v>-3</v>
      </c>
      <c r="D358" s="7" t="s">
        <v>11</v>
      </c>
      <c r="E358" s="9">
        <v>140</v>
      </c>
      <c r="F358" s="9">
        <f t="shared" si="1"/>
        <v>-420</v>
      </c>
      <c r="H358" s="2" t="s">
        <v>214</v>
      </c>
      <c r="I358" s="1"/>
      <c r="J358" s="1"/>
      <c r="K358" s="1"/>
      <c r="L358" s="1"/>
    </row>
    <row r="359" spans="2:12" x14ac:dyDescent="0.3">
      <c r="B359" s="8" t="s">
        <v>92</v>
      </c>
      <c r="C359" s="9">
        <v>-1</v>
      </c>
      <c r="D359" s="7" t="s">
        <v>11</v>
      </c>
      <c r="E359" s="9">
        <v>425</v>
      </c>
      <c r="F359" s="9">
        <f t="shared" si="1"/>
        <v>-425</v>
      </c>
      <c r="H359" s="1"/>
      <c r="I359" s="1"/>
      <c r="J359" s="1"/>
      <c r="K359" s="1"/>
      <c r="L359" s="1"/>
    </row>
    <row r="360" spans="2:12" x14ac:dyDescent="0.3">
      <c r="B360" s="8" t="s">
        <v>213</v>
      </c>
      <c r="C360" s="9">
        <v>-1</v>
      </c>
      <c r="D360" s="7" t="s">
        <v>11</v>
      </c>
      <c r="E360" s="9">
        <v>1700</v>
      </c>
      <c r="F360" s="9">
        <f t="shared" si="1"/>
        <v>-1700</v>
      </c>
      <c r="H360" s="2" t="s">
        <v>41</v>
      </c>
      <c r="I360" s="1"/>
      <c r="J360" s="1"/>
      <c r="K360" s="1"/>
      <c r="L360" s="1"/>
    </row>
    <row r="361" spans="2:12" x14ac:dyDescent="0.3">
      <c r="B361" s="8" t="s">
        <v>38</v>
      </c>
      <c r="C361" s="9"/>
      <c r="D361" s="7" t="s">
        <v>11</v>
      </c>
      <c r="E361" s="9"/>
      <c r="F361" s="9">
        <v>-750</v>
      </c>
      <c r="H361" s="1"/>
      <c r="I361" s="1"/>
      <c r="J361" s="1"/>
      <c r="K361" s="1"/>
      <c r="L361" s="1"/>
    </row>
    <row r="362" spans="2:12" x14ac:dyDescent="0.3">
      <c r="B362" s="5" t="s">
        <v>212</v>
      </c>
      <c r="C362" s="6"/>
      <c r="D362" s="7" t="s">
        <v>11</v>
      </c>
      <c r="E362" s="6"/>
      <c r="F362" s="6">
        <f>SUM(F354:F361)</f>
        <v>-5345</v>
      </c>
      <c r="H362" s="1" t="s">
        <v>195</v>
      </c>
      <c r="I362" s="1"/>
      <c r="J362" s="1"/>
      <c r="K362" s="1"/>
      <c r="L362" s="1"/>
    </row>
    <row r="363" spans="2:12" x14ac:dyDescent="0.3">
      <c r="B363" s="8" t="s">
        <v>40</v>
      </c>
      <c r="C363" s="9"/>
      <c r="D363" s="7" t="s">
        <v>11</v>
      </c>
      <c r="E363" s="9"/>
      <c r="F363" s="9">
        <f>SUM(F351,F362)</f>
        <v>3297</v>
      </c>
      <c r="H363" s="2" t="s">
        <v>1</v>
      </c>
      <c r="I363" s="2" t="s">
        <v>193</v>
      </c>
      <c r="J363" s="1"/>
      <c r="K363" s="1"/>
      <c r="L363" s="1"/>
    </row>
    <row r="364" spans="2:12" x14ac:dyDescent="0.3">
      <c r="B364" s="1"/>
      <c r="C364" s="1"/>
      <c r="D364" s="1"/>
      <c r="E364" s="1"/>
      <c r="F364" s="1"/>
      <c r="H364" s="2" t="s">
        <v>3</v>
      </c>
      <c r="I364" s="2" t="s">
        <v>133</v>
      </c>
      <c r="J364" s="1"/>
      <c r="K364" s="1"/>
      <c r="L364" s="1"/>
    </row>
    <row r="365" spans="2:12" x14ac:dyDescent="0.3">
      <c r="B365" s="2" t="s">
        <v>54</v>
      </c>
      <c r="C365" s="1"/>
      <c r="D365" s="1"/>
      <c r="E365" s="1"/>
      <c r="F365" s="1"/>
      <c r="H365" s="2" t="s">
        <v>4</v>
      </c>
      <c r="I365" s="2" t="s">
        <v>5</v>
      </c>
      <c r="J365" s="1"/>
      <c r="K365" s="1"/>
      <c r="L365" s="1"/>
    </row>
    <row r="366" spans="2:12" x14ac:dyDescent="0.3">
      <c r="B366" s="2" t="s">
        <v>49</v>
      </c>
      <c r="C366" s="1"/>
      <c r="D366" s="1"/>
      <c r="E366" s="1"/>
      <c r="F366" s="1"/>
      <c r="H366" s="2" t="s">
        <v>6</v>
      </c>
      <c r="I366" s="2" t="s">
        <v>361</v>
      </c>
      <c r="J366" s="1"/>
      <c r="K366" s="1"/>
      <c r="L366" s="1"/>
    </row>
    <row r="367" spans="2:12" x14ac:dyDescent="0.3">
      <c r="B367" s="2" t="s">
        <v>51</v>
      </c>
      <c r="C367" s="1"/>
      <c r="D367" s="1"/>
      <c r="E367" s="1"/>
      <c r="F367" s="1"/>
      <c r="H367" s="2" t="s">
        <v>7</v>
      </c>
      <c r="I367" s="2" t="s">
        <v>137</v>
      </c>
      <c r="J367" s="1"/>
      <c r="K367" s="1"/>
      <c r="L367" s="1"/>
    </row>
    <row r="368" spans="2:12" x14ac:dyDescent="0.3">
      <c r="B368" s="1"/>
      <c r="C368" s="1"/>
      <c r="D368" s="1"/>
      <c r="E368" s="1"/>
      <c r="F368" s="1"/>
      <c r="H368" s="1"/>
      <c r="I368" s="1"/>
      <c r="J368" s="1"/>
      <c r="K368" s="1"/>
      <c r="L368" s="1"/>
    </row>
    <row r="369" spans="2:12" x14ac:dyDescent="0.3">
      <c r="B369" s="2" t="s">
        <v>41</v>
      </c>
      <c r="C369" s="1"/>
      <c r="D369" s="1"/>
      <c r="E369" s="1"/>
      <c r="F369" s="1"/>
      <c r="H369" s="3" t="s">
        <v>9</v>
      </c>
      <c r="I369" s="4" t="s">
        <v>10</v>
      </c>
      <c r="J369" s="4" t="s">
        <v>11</v>
      </c>
      <c r="K369" s="4" t="s">
        <v>12</v>
      </c>
      <c r="L369" s="4" t="s">
        <v>13</v>
      </c>
    </row>
    <row r="370" spans="2:12" x14ac:dyDescent="0.3">
      <c r="B370" s="1"/>
      <c r="C370" s="1"/>
      <c r="D370" s="1"/>
      <c r="E370" s="1"/>
      <c r="F370" s="1"/>
      <c r="H370" s="1"/>
      <c r="I370" s="1"/>
      <c r="J370" s="1"/>
      <c r="K370" s="1"/>
      <c r="L370" s="1"/>
    </row>
    <row r="371" spans="2:12" x14ac:dyDescent="0.3">
      <c r="B371" s="1" t="s">
        <v>211</v>
      </c>
      <c r="C371" s="1"/>
      <c r="D371" s="1"/>
      <c r="E371" s="1"/>
      <c r="F371" s="1"/>
      <c r="H371" s="2" t="s">
        <v>192</v>
      </c>
      <c r="I371" s="1"/>
      <c r="J371" s="1"/>
      <c r="K371" s="1"/>
      <c r="L371" s="1"/>
    </row>
    <row r="372" spans="2:12" x14ac:dyDescent="0.3">
      <c r="B372" s="2" t="s">
        <v>1</v>
      </c>
      <c r="C372" s="2" t="s">
        <v>193</v>
      </c>
      <c r="D372" s="1"/>
      <c r="E372" s="1"/>
      <c r="F372" s="1"/>
      <c r="H372" s="1"/>
      <c r="I372" s="1"/>
      <c r="J372" s="1"/>
      <c r="K372" s="1"/>
      <c r="L372" s="1"/>
    </row>
    <row r="373" spans="2:12" x14ac:dyDescent="0.3">
      <c r="B373" s="2" t="s">
        <v>3</v>
      </c>
      <c r="C373" s="2" t="s">
        <v>133</v>
      </c>
      <c r="D373" s="1"/>
      <c r="E373" s="1"/>
      <c r="F373" s="1"/>
      <c r="H373" s="2" t="s">
        <v>41</v>
      </c>
      <c r="I373" s="1"/>
      <c r="J373" s="1"/>
      <c r="K373" s="1"/>
      <c r="L373" s="1"/>
    </row>
    <row r="374" spans="2:12" x14ac:dyDescent="0.3">
      <c r="B374" s="2" t="s">
        <v>4</v>
      </c>
      <c r="C374" s="2" t="s">
        <v>5</v>
      </c>
      <c r="D374" s="1"/>
      <c r="E374" s="1"/>
      <c r="F374" s="1"/>
      <c r="H374" s="1"/>
      <c r="I374" s="1"/>
      <c r="J374" s="1"/>
      <c r="K374" s="1"/>
      <c r="L374" s="1"/>
    </row>
    <row r="375" spans="2:12" x14ac:dyDescent="0.3">
      <c r="B375" s="2" t="s">
        <v>6</v>
      </c>
      <c r="C375" s="2" t="s">
        <v>361</v>
      </c>
      <c r="D375" s="1"/>
      <c r="E375" s="1"/>
      <c r="F375" s="1"/>
      <c r="H375" s="1" t="s">
        <v>194</v>
      </c>
      <c r="I375" s="1"/>
      <c r="J375" s="1"/>
      <c r="K375" s="1"/>
      <c r="L375" s="1"/>
    </row>
    <row r="376" spans="2:12" x14ac:dyDescent="0.3">
      <c r="B376" s="2" t="s">
        <v>7</v>
      </c>
      <c r="C376" s="2" t="s">
        <v>8</v>
      </c>
      <c r="D376" s="1"/>
      <c r="E376" s="1"/>
      <c r="F376" s="1"/>
      <c r="H376" s="2" t="s">
        <v>1</v>
      </c>
      <c r="I376" s="2" t="s">
        <v>193</v>
      </c>
      <c r="J376" s="1"/>
      <c r="K376" s="1"/>
      <c r="L376" s="1"/>
    </row>
    <row r="377" spans="2:12" x14ac:dyDescent="0.3">
      <c r="B377" s="1"/>
      <c r="C377" s="1"/>
      <c r="D377" s="1"/>
      <c r="E377" s="1"/>
      <c r="F377" s="1"/>
      <c r="H377" s="2" t="s">
        <v>3</v>
      </c>
      <c r="I377" s="2" t="s">
        <v>133</v>
      </c>
      <c r="J377" s="1"/>
      <c r="K377" s="1"/>
      <c r="L377" s="1"/>
    </row>
    <row r="378" spans="2:12" x14ac:dyDescent="0.3">
      <c r="B378" s="3" t="s">
        <v>9</v>
      </c>
      <c r="C378" s="4" t="s">
        <v>10</v>
      </c>
      <c r="D378" s="4" t="s">
        <v>11</v>
      </c>
      <c r="E378" s="4" t="s">
        <v>12</v>
      </c>
      <c r="F378" s="4" t="s">
        <v>13</v>
      </c>
      <c r="H378" s="2" t="s">
        <v>4</v>
      </c>
      <c r="I378" s="2" t="s">
        <v>5</v>
      </c>
      <c r="J378" s="1"/>
      <c r="K378" s="1"/>
      <c r="L378" s="1"/>
    </row>
    <row r="379" spans="2:12" x14ac:dyDescent="0.3">
      <c r="B379" s="1"/>
      <c r="C379" s="1"/>
      <c r="D379" s="1"/>
      <c r="E379" s="1"/>
      <c r="F379" s="1"/>
      <c r="H379" s="2" t="s">
        <v>6</v>
      </c>
      <c r="I379" s="2" t="s">
        <v>361</v>
      </c>
      <c r="J379" s="1"/>
      <c r="K379" s="1"/>
      <c r="L379" s="1"/>
    </row>
    <row r="380" spans="2:12" x14ac:dyDescent="0.3">
      <c r="B380" s="2" t="s">
        <v>209</v>
      </c>
      <c r="C380" s="1"/>
      <c r="D380" s="1"/>
      <c r="E380" s="1"/>
      <c r="F380" s="1"/>
      <c r="H380" s="2" t="s">
        <v>7</v>
      </c>
      <c r="I380" s="2" t="s">
        <v>137</v>
      </c>
      <c r="J380" s="1"/>
      <c r="K380" s="1"/>
      <c r="L380" s="1"/>
    </row>
    <row r="381" spans="2:12" x14ac:dyDescent="0.3">
      <c r="B381" s="1"/>
      <c r="C381" s="1"/>
      <c r="D381" s="1"/>
      <c r="E381" s="1"/>
      <c r="F381" s="1"/>
      <c r="H381" s="1"/>
      <c r="I381" s="1"/>
      <c r="J381" s="1"/>
      <c r="K381" s="1"/>
      <c r="L381" s="1"/>
    </row>
    <row r="382" spans="2:12" x14ac:dyDescent="0.3">
      <c r="B382" s="2" t="s">
        <v>41</v>
      </c>
      <c r="C382" s="1"/>
      <c r="D382" s="1"/>
      <c r="E382" s="1"/>
      <c r="F382" s="1"/>
      <c r="H382" s="3" t="s">
        <v>9</v>
      </c>
      <c r="I382" s="4" t="s">
        <v>10</v>
      </c>
      <c r="J382" s="4" t="s">
        <v>11</v>
      </c>
      <c r="K382" s="4" t="s">
        <v>12</v>
      </c>
      <c r="L382" s="4" t="s">
        <v>13</v>
      </c>
    </row>
    <row r="383" spans="2:12" x14ac:dyDescent="0.3">
      <c r="B383" s="1"/>
      <c r="C383" s="1"/>
      <c r="D383" s="1"/>
      <c r="E383" s="1"/>
      <c r="F383" s="1"/>
      <c r="H383" s="1"/>
      <c r="I383" s="1"/>
      <c r="J383" s="1"/>
      <c r="K383" s="1"/>
      <c r="L383" s="1"/>
    </row>
    <row r="384" spans="2:12" x14ac:dyDescent="0.3">
      <c r="B384" s="1" t="s">
        <v>65</v>
      </c>
      <c r="C384" s="1"/>
      <c r="D384" s="1"/>
      <c r="E384" s="1"/>
      <c r="F384" s="1"/>
      <c r="H384" s="2" t="s">
        <v>192</v>
      </c>
      <c r="I384" s="1"/>
      <c r="J384" s="1"/>
      <c r="K384" s="1"/>
      <c r="L384" s="1"/>
    </row>
    <row r="385" spans="2:12" x14ac:dyDescent="0.3">
      <c r="B385" s="2" t="s">
        <v>1</v>
      </c>
      <c r="C385" s="2" t="s">
        <v>193</v>
      </c>
      <c r="D385" s="1"/>
      <c r="E385" s="1"/>
      <c r="F385" s="1"/>
      <c r="H385" s="1"/>
      <c r="I385" s="1"/>
      <c r="J385" s="1"/>
      <c r="K385" s="1"/>
      <c r="L385" s="1"/>
    </row>
    <row r="386" spans="2:12" x14ac:dyDescent="0.3">
      <c r="B386" s="2" t="s">
        <v>3</v>
      </c>
      <c r="C386" s="2" t="s">
        <v>133</v>
      </c>
      <c r="D386" s="1"/>
      <c r="E386" s="1"/>
      <c r="F386" s="1"/>
      <c r="H386" s="2" t="s">
        <v>41</v>
      </c>
      <c r="I386" s="1"/>
      <c r="J386" s="1"/>
      <c r="K386" s="1"/>
      <c r="L386" s="1"/>
    </row>
    <row r="387" spans="2:12" x14ac:dyDescent="0.3">
      <c r="B387" s="2" t="s">
        <v>4</v>
      </c>
      <c r="C387" s="2" t="s">
        <v>5</v>
      </c>
      <c r="D387" s="1"/>
      <c r="E387" s="1"/>
      <c r="F387" s="1"/>
      <c r="H387" s="1"/>
      <c r="I387" s="1"/>
      <c r="J387" s="1"/>
      <c r="K387" s="1"/>
      <c r="L387" s="1"/>
    </row>
    <row r="388" spans="2:12" x14ac:dyDescent="0.3">
      <c r="B388" s="2" t="s">
        <v>6</v>
      </c>
      <c r="C388" s="2" t="s">
        <v>361</v>
      </c>
      <c r="D388" s="1"/>
      <c r="E388" s="1"/>
      <c r="F388" s="1"/>
      <c r="H388" s="2" t="s">
        <v>129</v>
      </c>
      <c r="I388" s="1"/>
      <c r="J388" s="1"/>
      <c r="K388" s="1"/>
      <c r="L388" s="1"/>
    </row>
    <row r="389" spans="2:12" x14ac:dyDescent="0.3">
      <c r="B389" s="2" t="s">
        <v>7</v>
      </c>
      <c r="C389" s="2" t="s">
        <v>8</v>
      </c>
      <c r="D389" s="1"/>
      <c r="E389" s="1"/>
      <c r="F389" s="1"/>
      <c r="H389" s="2" t="s">
        <v>130</v>
      </c>
      <c r="I389" s="1"/>
      <c r="J389" s="1"/>
      <c r="K389" s="1"/>
      <c r="L389" s="1"/>
    </row>
    <row r="390" spans="2:12" x14ac:dyDescent="0.3">
      <c r="B390" s="1"/>
      <c r="C390" s="1"/>
      <c r="D390" s="1"/>
      <c r="E390" s="1"/>
      <c r="F390" s="1"/>
      <c r="H390" s="1"/>
      <c r="I390" s="1"/>
      <c r="J390" s="1"/>
      <c r="K390" s="1"/>
      <c r="L390" s="1"/>
    </row>
    <row r="391" spans="2:12" x14ac:dyDescent="0.3">
      <c r="B391" s="3" t="s">
        <v>9</v>
      </c>
      <c r="C391" s="4" t="s">
        <v>10</v>
      </c>
      <c r="D391" s="4" t="s">
        <v>11</v>
      </c>
      <c r="E391" s="4" t="s">
        <v>12</v>
      </c>
      <c r="F391" s="4" t="s">
        <v>13</v>
      </c>
      <c r="H391" s="2" t="s">
        <v>131</v>
      </c>
      <c r="I391" s="1"/>
      <c r="J391" s="1"/>
      <c r="K391" s="1"/>
      <c r="L391" s="1"/>
    </row>
    <row r="392" spans="2:12" x14ac:dyDescent="0.3">
      <c r="B392" s="1"/>
      <c r="C392" s="1"/>
      <c r="D392" s="1"/>
      <c r="E392" s="1"/>
      <c r="F392" s="1"/>
      <c r="H392" s="2" t="s">
        <v>132</v>
      </c>
      <c r="I392" s="1"/>
      <c r="J392" s="1"/>
      <c r="K392" s="1"/>
      <c r="L392" s="1"/>
    </row>
    <row r="393" spans="2:12" x14ac:dyDescent="0.3">
      <c r="B393" s="2" t="s">
        <v>56</v>
      </c>
      <c r="C393" s="1"/>
      <c r="D393" s="1"/>
      <c r="E393" s="1"/>
      <c r="F393" s="1"/>
    </row>
    <row r="394" spans="2:12" x14ac:dyDescent="0.3">
      <c r="B394" s="1"/>
      <c r="C394" s="1"/>
      <c r="D394" s="1"/>
      <c r="E394" s="1"/>
      <c r="F394" s="1"/>
    </row>
    <row r="395" spans="2:12" x14ac:dyDescent="0.3">
      <c r="B395" s="2" t="s">
        <v>41</v>
      </c>
      <c r="C395" s="1"/>
      <c r="D395" s="1"/>
      <c r="E395" s="1"/>
      <c r="F395" s="1"/>
    </row>
    <row r="396" spans="2:12" x14ac:dyDescent="0.3">
      <c r="B396" s="1"/>
      <c r="C396" s="1"/>
      <c r="D396" s="1"/>
      <c r="E396" s="1"/>
      <c r="F396" s="1"/>
    </row>
    <row r="397" spans="2:12" x14ac:dyDescent="0.3">
      <c r="B397" s="1" t="s">
        <v>210</v>
      </c>
      <c r="C397" s="1"/>
      <c r="D397" s="1"/>
      <c r="E397" s="1"/>
      <c r="F397" s="1"/>
    </row>
    <row r="398" spans="2:12" x14ac:dyDescent="0.3">
      <c r="B398" s="2" t="s">
        <v>1</v>
      </c>
      <c r="C398" s="2" t="s">
        <v>193</v>
      </c>
      <c r="D398" s="1"/>
      <c r="E398" s="1"/>
      <c r="F398" s="1"/>
    </row>
    <row r="399" spans="2:12" x14ac:dyDescent="0.3">
      <c r="B399" s="2" t="s">
        <v>3</v>
      </c>
      <c r="C399" s="2" t="s">
        <v>133</v>
      </c>
      <c r="D399" s="1"/>
      <c r="E399" s="1"/>
      <c r="F399" s="1"/>
    </row>
    <row r="400" spans="2:12" x14ac:dyDescent="0.3">
      <c r="B400" s="2" t="s">
        <v>4</v>
      </c>
      <c r="C400" s="2" t="s">
        <v>5</v>
      </c>
      <c r="D400" s="1"/>
      <c r="E400" s="1"/>
      <c r="F400" s="1"/>
    </row>
    <row r="401" spans="2:6" x14ac:dyDescent="0.3">
      <c r="B401" s="2" t="s">
        <v>6</v>
      </c>
      <c r="C401" s="2" t="s">
        <v>361</v>
      </c>
      <c r="D401" s="1"/>
      <c r="E401" s="1"/>
      <c r="F401" s="1"/>
    </row>
    <row r="402" spans="2:6" x14ac:dyDescent="0.3">
      <c r="B402" s="2" t="s">
        <v>7</v>
      </c>
      <c r="C402" s="2" t="s">
        <v>8</v>
      </c>
      <c r="D402" s="1"/>
      <c r="E402" s="1"/>
      <c r="F402" s="1"/>
    </row>
    <row r="403" spans="2:6" x14ac:dyDescent="0.3">
      <c r="B403" s="1"/>
      <c r="C403" s="1"/>
      <c r="D403" s="1"/>
      <c r="E403" s="1"/>
      <c r="F403" s="1"/>
    </row>
    <row r="404" spans="2:6" x14ac:dyDescent="0.3">
      <c r="B404" s="3" t="s">
        <v>9</v>
      </c>
      <c r="C404" s="4" t="s">
        <v>10</v>
      </c>
      <c r="D404" s="4" t="s">
        <v>11</v>
      </c>
      <c r="E404" s="4" t="s">
        <v>12</v>
      </c>
      <c r="F404" s="4" t="s">
        <v>13</v>
      </c>
    </row>
    <row r="405" spans="2:6" x14ac:dyDescent="0.3">
      <c r="B405" s="1"/>
      <c r="C405" s="1"/>
      <c r="D405" s="1"/>
      <c r="E405" s="1"/>
      <c r="F405" s="1"/>
    </row>
    <row r="406" spans="2:6" x14ac:dyDescent="0.3">
      <c r="B406" s="2" t="s">
        <v>209</v>
      </c>
      <c r="C406" s="1"/>
      <c r="D406" s="1"/>
      <c r="E406" s="1"/>
      <c r="F406" s="1"/>
    </row>
    <row r="407" spans="2:6" x14ac:dyDescent="0.3">
      <c r="B407" s="1"/>
      <c r="C407" s="1"/>
      <c r="D407" s="1"/>
      <c r="E407" s="1"/>
      <c r="F407" s="1"/>
    </row>
    <row r="408" spans="2:6" x14ac:dyDescent="0.3">
      <c r="B408" s="2" t="s">
        <v>41</v>
      </c>
      <c r="C408" s="1"/>
      <c r="D408" s="1"/>
      <c r="E408" s="1"/>
      <c r="F408" s="1"/>
    </row>
    <row r="409" spans="2:6" x14ac:dyDescent="0.3">
      <c r="B409" s="1"/>
      <c r="C409" s="1"/>
      <c r="D409" s="1"/>
      <c r="E409" s="1"/>
      <c r="F409" s="1"/>
    </row>
    <row r="410" spans="2:6" x14ac:dyDescent="0.3">
      <c r="B410" s="1" t="s">
        <v>208</v>
      </c>
      <c r="C410" s="1"/>
      <c r="D410" s="1"/>
      <c r="E410" s="1"/>
      <c r="F410" s="1"/>
    </row>
    <row r="411" spans="2:6" x14ac:dyDescent="0.3">
      <c r="B411" s="2" t="s">
        <v>1</v>
      </c>
      <c r="C411" s="2" t="s">
        <v>193</v>
      </c>
      <c r="D411" s="1"/>
      <c r="E411" s="1"/>
      <c r="F411" s="1"/>
    </row>
    <row r="412" spans="2:6" x14ac:dyDescent="0.3">
      <c r="B412" s="2" t="s">
        <v>3</v>
      </c>
      <c r="C412" s="2" t="s">
        <v>133</v>
      </c>
      <c r="D412" s="1"/>
      <c r="E412" s="1"/>
      <c r="F412" s="1"/>
    </row>
    <row r="413" spans="2:6" x14ac:dyDescent="0.3">
      <c r="B413" s="2" t="s">
        <v>4</v>
      </c>
      <c r="C413" s="2" t="s">
        <v>5</v>
      </c>
      <c r="D413" s="1"/>
      <c r="E413" s="1"/>
      <c r="F413" s="1"/>
    </row>
    <row r="414" spans="2:6" x14ac:dyDescent="0.3">
      <c r="B414" s="2" t="s">
        <v>6</v>
      </c>
      <c r="C414" s="2" t="s">
        <v>361</v>
      </c>
      <c r="D414" s="1"/>
      <c r="E414" s="1"/>
      <c r="F414" s="1"/>
    </row>
    <row r="415" spans="2:6" x14ac:dyDescent="0.3">
      <c r="B415" s="2" t="s">
        <v>7</v>
      </c>
      <c r="C415" s="2" t="s">
        <v>8</v>
      </c>
      <c r="D415" s="1"/>
      <c r="E415" s="1"/>
      <c r="F415" s="1"/>
    </row>
    <row r="416" spans="2:6" x14ac:dyDescent="0.3">
      <c r="B416" s="1"/>
      <c r="C416" s="1"/>
      <c r="D416" s="1"/>
      <c r="E416" s="1"/>
      <c r="F416" s="1"/>
    </row>
    <row r="417" spans="2:6" x14ac:dyDescent="0.3">
      <c r="B417" s="3" t="s">
        <v>9</v>
      </c>
      <c r="C417" s="4" t="s">
        <v>10</v>
      </c>
      <c r="D417" s="4" t="s">
        <v>11</v>
      </c>
      <c r="E417" s="4" t="s">
        <v>12</v>
      </c>
      <c r="F417" s="4" t="s">
        <v>13</v>
      </c>
    </row>
    <row r="418" spans="2:6" x14ac:dyDescent="0.3">
      <c r="B418" s="5" t="s">
        <v>14</v>
      </c>
      <c r="C418" s="6"/>
      <c r="D418" s="7" t="s">
        <v>11</v>
      </c>
      <c r="E418" s="6"/>
      <c r="F418" s="6"/>
    </row>
    <row r="419" spans="2:6" x14ac:dyDescent="0.3">
      <c r="B419" s="8" t="s">
        <v>207</v>
      </c>
      <c r="C419" s="9">
        <v>5460</v>
      </c>
      <c r="D419" s="7" t="s">
        <v>198</v>
      </c>
      <c r="E419" s="10"/>
      <c r="F419" s="9"/>
    </row>
    <row r="420" spans="2:6" x14ac:dyDescent="0.3">
      <c r="B420" s="8" t="s">
        <v>206</v>
      </c>
      <c r="C420" s="9">
        <v>5200</v>
      </c>
      <c r="D420" s="7" t="s">
        <v>198</v>
      </c>
      <c r="E420" s="10">
        <f>Intro_input!$J$53</f>
        <v>1.38</v>
      </c>
      <c r="F420" s="9">
        <f>C420*E420</f>
        <v>7175.9999999999991</v>
      </c>
    </row>
    <row r="421" spans="2:6" x14ac:dyDescent="0.3">
      <c r="B421" s="8" t="s">
        <v>18</v>
      </c>
      <c r="C421" s="9"/>
      <c r="D421" s="7" t="s">
        <v>19</v>
      </c>
      <c r="E421" s="9"/>
      <c r="F421" s="9">
        <v>870</v>
      </c>
    </row>
    <row r="422" spans="2:6" x14ac:dyDescent="0.3">
      <c r="B422" s="5" t="s">
        <v>20</v>
      </c>
      <c r="C422" s="6"/>
      <c r="D422" s="7" t="s">
        <v>11</v>
      </c>
      <c r="E422" s="6"/>
      <c r="F422" s="6">
        <f>SUM(F419:F421)</f>
        <v>8045.9999999999991</v>
      </c>
    </row>
    <row r="423" spans="2:6" x14ac:dyDescent="0.3">
      <c r="B423" s="8" t="s">
        <v>11</v>
      </c>
      <c r="C423" s="9"/>
      <c r="D423" s="7" t="s">
        <v>11</v>
      </c>
      <c r="E423" s="9"/>
      <c r="F423" s="9"/>
    </row>
    <row r="424" spans="2:6" x14ac:dyDescent="0.3">
      <c r="B424" s="5" t="s">
        <v>21</v>
      </c>
      <c r="C424" s="6"/>
      <c r="D424" s="7" t="s">
        <v>11</v>
      </c>
      <c r="E424" s="6"/>
      <c r="F424" s="6"/>
    </row>
    <row r="425" spans="2:6" x14ac:dyDescent="0.3">
      <c r="B425" s="8" t="s">
        <v>205</v>
      </c>
      <c r="C425" s="9">
        <v>-40</v>
      </c>
      <c r="D425" s="7" t="s">
        <v>16</v>
      </c>
      <c r="E425" s="10">
        <v>5.4</v>
      </c>
      <c r="F425" s="9">
        <f>C425*E425</f>
        <v>-216</v>
      </c>
    </row>
    <row r="426" spans="2:6" x14ac:dyDescent="0.3">
      <c r="B426" s="8" t="s">
        <v>204</v>
      </c>
      <c r="C426" s="9">
        <v>-160</v>
      </c>
      <c r="D426" s="7" t="s">
        <v>16</v>
      </c>
      <c r="E426" s="10">
        <v>6.5</v>
      </c>
      <c r="F426" s="9">
        <f>C426*E426</f>
        <v>-1040</v>
      </c>
    </row>
    <row r="427" spans="2:6" x14ac:dyDescent="0.3">
      <c r="B427" s="8" t="s">
        <v>23</v>
      </c>
      <c r="C427" s="9">
        <v>-15</v>
      </c>
      <c r="D427" s="7" t="s">
        <v>24</v>
      </c>
      <c r="E427" s="10"/>
      <c r="F427" s="9"/>
    </row>
    <row r="428" spans="2:6" x14ac:dyDescent="0.3">
      <c r="B428" s="8" t="s">
        <v>185</v>
      </c>
      <c r="C428" s="9">
        <v>-156</v>
      </c>
      <c r="D428" s="7" t="s">
        <v>71</v>
      </c>
      <c r="E428" s="10">
        <v>2.7</v>
      </c>
      <c r="F428" s="9">
        <f>C428*E428</f>
        <v>-421.20000000000005</v>
      </c>
    </row>
    <row r="429" spans="2:6" x14ac:dyDescent="0.3">
      <c r="B429" s="5" t="s">
        <v>25</v>
      </c>
      <c r="C429" s="6"/>
      <c r="D429" s="7" t="s">
        <v>11</v>
      </c>
      <c r="E429" s="6"/>
      <c r="F429" s="6">
        <f>SUM(F424:F428)</f>
        <v>-1677.2</v>
      </c>
    </row>
    <row r="430" spans="2:6" x14ac:dyDescent="0.3">
      <c r="B430" s="5" t="s">
        <v>26</v>
      </c>
      <c r="C430" s="6"/>
      <c r="D430" s="7" t="s">
        <v>11</v>
      </c>
      <c r="E430" s="6"/>
      <c r="F430" s="6">
        <f>SUM(F422,F429)</f>
        <v>6368.7999999999993</v>
      </c>
    </row>
    <row r="431" spans="2:6" x14ac:dyDescent="0.3">
      <c r="B431" s="8" t="s">
        <v>11</v>
      </c>
      <c r="C431" s="9"/>
      <c r="D431" s="7" t="s">
        <v>11</v>
      </c>
      <c r="E431" s="9"/>
      <c r="F431" s="9"/>
    </row>
    <row r="432" spans="2:6" x14ac:dyDescent="0.3">
      <c r="B432" s="5" t="s">
        <v>27</v>
      </c>
      <c r="C432" s="6"/>
      <c r="D432" s="7" t="s">
        <v>11</v>
      </c>
      <c r="E432" s="6"/>
      <c r="F432" s="6"/>
    </row>
    <row r="433" spans="2:6" x14ac:dyDescent="0.3">
      <c r="B433" s="8" t="s">
        <v>28</v>
      </c>
      <c r="C433" s="9">
        <v>-1</v>
      </c>
      <c r="D433" s="7" t="s">
        <v>11</v>
      </c>
      <c r="E433" s="9">
        <v>725</v>
      </c>
      <c r="F433" s="9">
        <f>C433*E433</f>
        <v>-725</v>
      </c>
    </row>
    <row r="434" spans="2:6" x14ac:dyDescent="0.3">
      <c r="B434" s="8" t="s">
        <v>30</v>
      </c>
      <c r="C434" s="9">
        <v>-15</v>
      </c>
      <c r="D434" s="7" t="s">
        <v>11</v>
      </c>
      <c r="E434" s="9">
        <v>22</v>
      </c>
      <c r="F434" s="9">
        <f>C434*E434</f>
        <v>-330</v>
      </c>
    </row>
    <row r="435" spans="2:6" x14ac:dyDescent="0.3">
      <c r="B435" s="8" t="s">
        <v>31</v>
      </c>
      <c r="C435" s="9">
        <v>-1</v>
      </c>
      <c r="D435" s="7" t="s">
        <v>11</v>
      </c>
      <c r="E435" s="9">
        <v>400</v>
      </c>
      <c r="F435" s="9">
        <f>C435*E435</f>
        <v>-400</v>
      </c>
    </row>
    <row r="436" spans="2:6" x14ac:dyDescent="0.3">
      <c r="B436" s="8" t="s">
        <v>91</v>
      </c>
      <c r="C436" s="9">
        <v>-1</v>
      </c>
      <c r="D436" s="7" t="s">
        <v>11</v>
      </c>
      <c r="E436" s="9">
        <v>175</v>
      </c>
      <c r="F436" s="9">
        <f>C436*E436</f>
        <v>-175</v>
      </c>
    </row>
    <row r="437" spans="2:6" x14ac:dyDescent="0.3">
      <c r="B437" s="8" t="s">
        <v>203</v>
      </c>
      <c r="C437" s="9">
        <v>-1</v>
      </c>
      <c r="D437" s="7" t="s">
        <v>11</v>
      </c>
      <c r="E437" s="9">
        <v>1304</v>
      </c>
      <c r="F437" s="9">
        <f>C437*E437</f>
        <v>-1304</v>
      </c>
    </row>
    <row r="438" spans="2:6" x14ac:dyDescent="0.3">
      <c r="B438" s="8" t="s">
        <v>38</v>
      </c>
      <c r="C438" s="9"/>
      <c r="D438" s="7" t="s">
        <v>11</v>
      </c>
      <c r="E438" s="9"/>
      <c r="F438" s="9">
        <v>-750</v>
      </c>
    </row>
    <row r="439" spans="2:6" x14ac:dyDescent="0.3">
      <c r="B439" s="5" t="s">
        <v>39</v>
      </c>
      <c r="C439" s="6"/>
      <c r="D439" s="7" t="s">
        <v>11</v>
      </c>
      <c r="E439" s="6"/>
      <c r="F439" s="6">
        <f>SUM(F433:F438)</f>
        <v>-3684</v>
      </c>
    </row>
    <row r="440" spans="2:6" x14ac:dyDescent="0.3">
      <c r="B440" s="8" t="s">
        <v>40</v>
      </c>
      <c r="C440" s="9"/>
      <c r="D440" s="7" t="s">
        <v>11</v>
      </c>
      <c r="E440" s="9"/>
      <c r="F440" s="9">
        <f>SUM(F430,F439)</f>
        <v>2684.7999999999993</v>
      </c>
    </row>
    <row r="441" spans="2:6" x14ac:dyDescent="0.3">
      <c r="B441" s="1"/>
      <c r="C441" s="1"/>
      <c r="D441" s="1"/>
      <c r="E441" s="1"/>
      <c r="F441" s="1"/>
    </row>
    <row r="442" spans="2:6" x14ac:dyDescent="0.3">
      <c r="B442" s="2" t="s">
        <v>54</v>
      </c>
      <c r="C442" s="1"/>
      <c r="D442" s="1"/>
      <c r="E442" s="1"/>
      <c r="F442" s="1"/>
    </row>
    <row r="443" spans="2:6" x14ac:dyDescent="0.3">
      <c r="B443" s="2" t="s">
        <v>49</v>
      </c>
      <c r="C443" s="1"/>
      <c r="D443" s="1"/>
      <c r="E443" s="1"/>
      <c r="F443" s="1"/>
    </row>
    <row r="444" spans="2:6" x14ac:dyDescent="0.3">
      <c r="B444" s="2" t="s">
        <v>51</v>
      </c>
      <c r="C444" s="1"/>
      <c r="D444" s="1"/>
      <c r="E444" s="1"/>
      <c r="F444" s="1"/>
    </row>
    <row r="445" spans="2:6" x14ac:dyDescent="0.3">
      <c r="B445" s="1"/>
      <c r="C445" s="1"/>
      <c r="D445" s="1"/>
      <c r="E445" s="1"/>
      <c r="F445" s="1"/>
    </row>
    <row r="446" spans="2:6" x14ac:dyDescent="0.3">
      <c r="B446" s="2" t="s">
        <v>41</v>
      </c>
      <c r="C446" s="1"/>
      <c r="D446" s="1"/>
      <c r="E446" s="1"/>
      <c r="F446" s="1"/>
    </row>
    <row r="447" spans="2:6" x14ac:dyDescent="0.3">
      <c r="B447" s="1"/>
      <c r="C447" s="1"/>
      <c r="D447" s="1"/>
      <c r="E447" s="1"/>
      <c r="F447" s="1"/>
    </row>
    <row r="448" spans="2:6" x14ac:dyDescent="0.3">
      <c r="B448" s="1" t="s">
        <v>202</v>
      </c>
      <c r="C448" s="1"/>
      <c r="D448" s="1"/>
      <c r="E448" s="1"/>
      <c r="F448" s="1"/>
    </row>
    <row r="449" spans="2:6" x14ac:dyDescent="0.3">
      <c r="B449" s="2" t="s">
        <v>1</v>
      </c>
      <c r="C449" s="2" t="s">
        <v>193</v>
      </c>
      <c r="D449" s="1"/>
      <c r="E449" s="1"/>
      <c r="F449" s="1"/>
    </row>
    <row r="450" spans="2:6" x14ac:dyDescent="0.3">
      <c r="B450" s="2" t="s">
        <v>3</v>
      </c>
      <c r="C450" s="2" t="s">
        <v>133</v>
      </c>
      <c r="D450" s="1"/>
      <c r="E450" s="1"/>
      <c r="F450" s="1"/>
    </row>
    <row r="451" spans="2:6" x14ac:dyDescent="0.3">
      <c r="B451" s="2" t="s">
        <v>4</v>
      </c>
      <c r="C451" s="2" t="s">
        <v>5</v>
      </c>
      <c r="D451" s="1"/>
      <c r="E451" s="1"/>
      <c r="F451" s="1"/>
    </row>
    <row r="452" spans="2:6" x14ac:dyDescent="0.3">
      <c r="B452" s="2" t="s">
        <v>6</v>
      </c>
      <c r="C452" s="2" t="s">
        <v>361</v>
      </c>
      <c r="D452" s="1"/>
      <c r="E452" s="1"/>
      <c r="F452" s="1"/>
    </row>
    <row r="453" spans="2:6" x14ac:dyDescent="0.3">
      <c r="B453" s="2" t="s">
        <v>7</v>
      </c>
      <c r="C453" s="2" t="s">
        <v>8</v>
      </c>
      <c r="D453" s="1"/>
      <c r="E453" s="1"/>
      <c r="F453" s="1"/>
    </row>
    <row r="454" spans="2:6" x14ac:dyDescent="0.3">
      <c r="B454" s="1"/>
      <c r="C454" s="1"/>
      <c r="D454" s="1"/>
      <c r="E454" s="1"/>
      <c r="F454" s="1"/>
    </row>
    <row r="455" spans="2:6" x14ac:dyDescent="0.3">
      <c r="B455" s="3" t="s">
        <v>9</v>
      </c>
      <c r="C455" s="4" t="s">
        <v>10</v>
      </c>
      <c r="D455" s="4" t="s">
        <v>11</v>
      </c>
      <c r="E455" s="4" t="s">
        <v>12</v>
      </c>
      <c r="F455" s="4" t="s">
        <v>13</v>
      </c>
    </row>
    <row r="456" spans="2:6" x14ac:dyDescent="0.3">
      <c r="B456" s="1"/>
      <c r="C456" s="1"/>
      <c r="D456" s="1"/>
      <c r="E456" s="1"/>
      <c r="F456" s="1"/>
    </row>
    <row r="457" spans="2:6" x14ac:dyDescent="0.3">
      <c r="B457" s="2" t="s">
        <v>201</v>
      </c>
      <c r="C457" s="1"/>
      <c r="D457" s="1"/>
      <c r="E457" s="1"/>
      <c r="F457" s="1"/>
    </row>
    <row r="458" spans="2:6" x14ac:dyDescent="0.3">
      <c r="B458" s="1"/>
      <c r="C458" s="1"/>
      <c r="D458" s="1"/>
      <c r="E458" s="1"/>
      <c r="F458" s="1"/>
    </row>
    <row r="459" spans="2:6" x14ac:dyDescent="0.3">
      <c r="B459" s="2" t="s">
        <v>41</v>
      </c>
      <c r="C459" s="1"/>
      <c r="D459" s="1"/>
      <c r="E459" s="1"/>
      <c r="F459" s="1"/>
    </row>
    <row r="460" spans="2:6" x14ac:dyDescent="0.3">
      <c r="B460" s="1"/>
      <c r="C460" s="1"/>
      <c r="D460" s="1"/>
      <c r="E460" s="1"/>
      <c r="F460" s="1"/>
    </row>
    <row r="461" spans="2:6" x14ac:dyDescent="0.3">
      <c r="B461" s="1" t="s">
        <v>202</v>
      </c>
      <c r="C461" s="1"/>
      <c r="D461" s="1"/>
      <c r="E461" s="1"/>
      <c r="F461" s="1"/>
    </row>
    <row r="462" spans="2:6" x14ac:dyDescent="0.3">
      <c r="B462" s="2" t="s">
        <v>1</v>
      </c>
      <c r="C462" s="2" t="s">
        <v>193</v>
      </c>
      <c r="D462" s="1"/>
      <c r="E462" s="1"/>
      <c r="F462" s="1"/>
    </row>
    <row r="463" spans="2:6" x14ac:dyDescent="0.3">
      <c r="B463" s="2" t="s">
        <v>3</v>
      </c>
      <c r="C463" s="2" t="s">
        <v>133</v>
      </c>
      <c r="D463" s="1"/>
      <c r="E463" s="1"/>
      <c r="F463" s="1"/>
    </row>
    <row r="464" spans="2:6" x14ac:dyDescent="0.3">
      <c r="B464" s="2" t="s">
        <v>4</v>
      </c>
      <c r="C464" s="2" t="s">
        <v>5</v>
      </c>
      <c r="D464" s="1"/>
      <c r="E464" s="1"/>
      <c r="F464" s="1"/>
    </row>
    <row r="465" spans="2:6" x14ac:dyDescent="0.3">
      <c r="B465" s="2" t="s">
        <v>6</v>
      </c>
      <c r="C465" s="2" t="s">
        <v>361</v>
      </c>
      <c r="D465" s="1"/>
      <c r="E465" s="1"/>
      <c r="F465" s="1"/>
    </row>
    <row r="466" spans="2:6" x14ac:dyDescent="0.3">
      <c r="B466" s="2" t="s">
        <v>7</v>
      </c>
      <c r="C466" s="2" t="s">
        <v>8</v>
      </c>
      <c r="D466" s="1"/>
      <c r="E466" s="1"/>
      <c r="F466" s="1"/>
    </row>
    <row r="467" spans="2:6" x14ac:dyDescent="0.3">
      <c r="B467" s="1"/>
      <c r="C467" s="1"/>
      <c r="D467" s="1"/>
      <c r="E467" s="1"/>
      <c r="F467" s="1"/>
    </row>
    <row r="468" spans="2:6" x14ac:dyDescent="0.3">
      <c r="B468" s="3" t="s">
        <v>9</v>
      </c>
      <c r="C468" s="4" t="s">
        <v>10</v>
      </c>
      <c r="D468" s="4" t="s">
        <v>11</v>
      </c>
      <c r="E468" s="4" t="s">
        <v>12</v>
      </c>
      <c r="F468" s="4" t="s">
        <v>13</v>
      </c>
    </row>
    <row r="469" spans="2:6" x14ac:dyDescent="0.3">
      <c r="B469" s="1"/>
      <c r="C469" s="1"/>
      <c r="D469" s="1"/>
      <c r="E469" s="1"/>
      <c r="F469" s="1"/>
    </row>
    <row r="470" spans="2:6" x14ac:dyDescent="0.3">
      <c r="B470" s="2" t="s">
        <v>201</v>
      </c>
      <c r="C470" s="1"/>
      <c r="D470" s="1"/>
      <c r="E470" s="1"/>
      <c r="F470" s="1"/>
    </row>
    <row r="471" spans="2:6" x14ac:dyDescent="0.3">
      <c r="B471" s="1"/>
      <c r="C471" s="1"/>
      <c r="D471" s="1"/>
      <c r="E471" s="1"/>
      <c r="F471" s="1"/>
    </row>
    <row r="472" spans="2:6" x14ac:dyDescent="0.3">
      <c r="B472" s="2" t="s">
        <v>41</v>
      </c>
      <c r="C472" s="1"/>
      <c r="D472" s="1"/>
      <c r="E472" s="1"/>
      <c r="F472" s="1"/>
    </row>
    <row r="473" spans="2:6" x14ac:dyDescent="0.3">
      <c r="B473" s="1"/>
      <c r="C473" s="1"/>
      <c r="D473" s="1"/>
      <c r="E473" s="1"/>
      <c r="F473" s="1"/>
    </row>
    <row r="474" spans="2:6" x14ac:dyDescent="0.3">
      <c r="B474" s="1" t="s">
        <v>202</v>
      </c>
      <c r="C474" s="1"/>
      <c r="D474" s="1"/>
      <c r="E474" s="1"/>
      <c r="F474" s="1"/>
    </row>
    <row r="475" spans="2:6" x14ac:dyDescent="0.3">
      <c r="B475" s="2" t="s">
        <v>1</v>
      </c>
      <c r="C475" s="2" t="s">
        <v>193</v>
      </c>
      <c r="D475" s="1"/>
      <c r="E475" s="1"/>
      <c r="F475" s="1"/>
    </row>
    <row r="476" spans="2:6" x14ac:dyDescent="0.3">
      <c r="B476" s="2" t="s">
        <v>3</v>
      </c>
      <c r="C476" s="2" t="s">
        <v>133</v>
      </c>
      <c r="D476" s="1"/>
      <c r="E476" s="1"/>
      <c r="F476" s="1"/>
    </row>
    <row r="477" spans="2:6" x14ac:dyDescent="0.3">
      <c r="B477" s="2" t="s">
        <v>4</v>
      </c>
      <c r="C477" s="2" t="s">
        <v>5</v>
      </c>
      <c r="D477" s="1"/>
      <c r="E477" s="1"/>
      <c r="F477" s="1"/>
    </row>
    <row r="478" spans="2:6" x14ac:dyDescent="0.3">
      <c r="B478" s="2" t="s">
        <v>6</v>
      </c>
      <c r="C478" s="2" t="s">
        <v>361</v>
      </c>
      <c r="D478" s="1"/>
      <c r="E478" s="1"/>
      <c r="F478" s="1"/>
    </row>
    <row r="479" spans="2:6" x14ac:dyDescent="0.3">
      <c r="B479" s="2" t="s">
        <v>7</v>
      </c>
      <c r="C479" s="2" t="s">
        <v>8</v>
      </c>
      <c r="D479" s="1"/>
      <c r="E479" s="1"/>
      <c r="F479" s="1"/>
    </row>
    <row r="480" spans="2:6" x14ac:dyDescent="0.3">
      <c r="B480" s="1"/>
      <c r="C480" s="1"/>
      <c r="D480" s="1"/>
      <c r="E480" s="1"/>
      <c r="F480" s="1"/>
    </row>
    <row r="481" spans="2:6" x14ac:dyDescent="0.3">
      <c r="B481" s="3" t="s">
        <v>9</v>
      </c>
      <c r="C481" s="4" t="s">
        <v>10</v>
      </c>
      <c r="D481" s="4" t="s">
        <v>11</v>
      </c>
      <c r="E481" s="4" t="s">
        <v>12</v>
      </c>
      <c r="F481" s="4" t="s">
        <v>13</v>
      </c>
    </row>
    <row r="482" spans="2:6" x14ac:dyDescent="0.3">
      <c r="B482" s="1"/>
      <c r="C482" s="1"/>
      <c r="D482" s="1"/>
      <c r="E482" s="1"/>
      <c r="F482" s="1"/>
    </row>
    <row r="483" spans="2:6" x14ac:dyDescent="0.3">
      <c r="B483" s="2" t="s">
        <v>201</v>
      </c>
      <c r="C483" s="1"/>
      <c r="D483" s="1"/>
      <c r="E483" s="1"/>
      <c r="F483" s="1"/>
    </row>
    <row r="484" spans="2:6" x14ac:dyDescent="0.3">
      <c r="B484" s="1"/>
      <c r="C484" s="1"/>
      <c r="D484" s="1"/>
      <c r="E484" s="1"/>
      <c r="F484" s="1"/>
    </row>
    <row r="485" spans="2:6" x14ac:dyDescent="0.3">
      <c r="B485" s="2" t="s">
        <v>41</v>
      </c>
      <c r="C485" s="1"/>
      <c r="D485" s="1"/>
      <c r="E485" s="1"/>
      <c r="F485" s="1"/>
    </row>
    <row r="486" spans="2:6" x14ac:dyDescent="0.3">
      <c r="B486" s="1"/>
      <c r="C486" s="1"/>
      <c r="D486" s="1"/>
      <c r="E486" s="1"/>
      <c r="F486" s="1"/>
    </row>
    <row r="487" spans="2:6" x14ac:dyDescent="0.3">
      <c r="B487" s="1" t="s">
        <v>200</v>
      </c>
      <c r="C487" s="1"/>
      <c r="D487" s="1"/>
      <c r="E487" s="1"/>
      <c r="F487" s="1"/>
    </row>
    <row r="488" spans="2:6" x14ac:dyDescent="0.3">
      <c r="B488" s="2" t="s">
        <v>1</v>
      </c>
      <c r="C488" s="2" t="s">
        <v>193</v>
      </c>
      <c r="D488" s="1"/>
      <c r="E488" s="1"/>
      <c r="F488" s="1"/>
    </row>
    <row r="489" spans="2:6" x14ac:dyDescent="0.3">
      <c r="B489" s="2" t="s">
        <v>3</v>
      </c>
      <c r="C489" s="2" t="s">
        <v>133</v>
      </c>
      <c r="D489" s="1"/>
      <c r="E489" s="1"/>
      <c r="F489" s="1"/>
    </row>
    <row r="490" spans="2:6" x14ac:dyDescent="0.3">
      <c r="B490" s="2" t="s">
        <v>4</v>
      </c>
      <c r="C490" s="2" t="s">
        <v>5</v>
      </c>
      <c r="D490" s="1"/>
      <c r="E490" s="1"/>
      <c r="F490" s="1"/>
    </row>
    <row r="491" spans="2:6" x14ac:dyDescent="0.3">
      <c r="B491" s="2" t="s">
        <v>6</v>
      </c>
      <c r="C491" s="2" t="s">
        <v>361</v>
      </c>
      <c r="D491" s="1"/>
      <c r="E491" s="1"/>
      <c r="F491" s="1"/>
    </row>
    <row r="492" spans="2:6" x14ac:dyDescent="0.3">
      <c r="B492" s="2" t="s">
        <v>7</v>
      </c>
      <c r="C492" s="2" t="s">
        <v>8</v>
      </c>
      <c r="D492" s="1"/>
      <c r="E492" s="1"/>
      <c r="F492" s="1"/>
    </row>
    <row r="493" spans="2:6" x14ac:dyDescent="0.3">
      <c r="B493" s="1"/>
      <c r="C493" s="1"/>
      <c r="D493" s="1"/>
      <c r="E493" s="1"/>
      <c r="F493" s="1"/>
    </row>
    <row r="494" spans="2:6" x14ac:dyDescent="0.3">
      <c r="B494" s="3" t="s">
        <v>9</v>
      </c>
      <c r="C494" s="4" t="s">
        <v>10</v>
      </c>
      <c r="D494" s="4" t="s">
        <v>11</v>
      </c>
      <c r="E494" s="4" t="s">
        <v>12</v>
      </c>
      <c r="F494" s="4" t="s">
        <v>13</v>
      </c>
    </row>
    <row r="495" spans="2:6" x14ac:dyDescent="0.3">
      <c r="B495" s="5" t="s">
        <v>14</v>
      </c>
      <c r="C495" s="6"/>
      <c r="D495" s="7" t="s">
        <v>11</v>
      </c>
      <c r="E495" s="6"/>
      <c r="F495" s="6"/>
    </row>
    <row r="496" spans="2:6" x14ac:dyDescent="0.3">
      <c r="B496" s="8" t="s">
        <v>199</v>
      </c>
      <c r="C496" s="9">
        <v>1400</v>
      </c>
      <c r="D496" s="7" t="s">
        <v>198</v>
      </c>
      <c r="E496" s="10">
        <f>Intro_input!$J$51</f>
        <v>0.77</v>
      </c>
      <c r="F496" s="9">
        <f>C496*E496</f>
        <v>1078</v>
      </c>
    </row>
    <row r="497" spans="2:6" x14ac:dyDescent="0.3">
      <c r="B497" s="5" t="s">
        <v>20</v>
      </c>
      <c r="C497" s="6"/>
      <c r="D497" s="7" t="s">
        <v>11</v>
      </c>
      <c r="E497" s="6"/>
      <c r="F497" s="6">
        <f>SUM(F496:F496)</f>
        <v>1078</v>
      </c>
    </row>
    <row r="498" spans="2:6" x14ac:dyDescent="0.3">
      <c r="B498" s="8" t="s">
        <v>11</v>
      </c>
      <c r="C498" s="9"/>
      <c r="D498" s="7" t="s">
        <v>11</v>
      </c>
      <c r="E498" s="9"/>
      <c r="F498" s="9"/>
    </row>
    <row r="499" spans="2:6" x14ac:dyDescent="0.3">
      <c r="B499" s="5" t="s">
        <v>21</v>
      </c>
      <c r="C499" s="6"/>
      <c r="D499" s="7" t="s">
        <v>11</v>
      </c>
      <c r="E499" s="6"/>
      <c r="F499" s="6"/>
    </row>
    <row r="500" spans="2:6" x14ac:dyDescent="0.3">
      <c r="B500" s="8" t="s">
        <v>22</v>
      </c>
      <c r="C500" s="9">
        <v>-9</v>
      </c>
      <c r="D500" s="7" t="s">
        <v>16</v>
      </c>
      <c r="E500" s="10">
        <v>60</v>
      </c>
      <c r="F500" s="9">
        <f>C500*E500</f>
        <v>-540</v>
      </c>
    </row>
    <row r="501" spans="2:6" x14ac:dyDescent="0.3">
      <c r="B501" s="8" t="s">
        <v>23</v>
      </c>
      <c r="C501" s="9">
        <v>-14</v>
      </c>
      <c r="D501" s="7" t="s">
        <v>24</v>
      </c>
      <c r="E501" s="10"/>
      <c r="F501" s="9"/>
    </row>
    <row r="502" spans="2:6" x14ac:dyDescent="0.3">
      <c r="B502" s="5" t="s">
        <v>25</v>
      </c>
      <c r="C502" s="6"/>
      <c r="D502" s="7" t="s">
        <v>11</v>
      </c>
      <c r="E502" s="6"/>
      <c r="F502" s="6">
        <f>SUM(F499:F501)</f>
        <v>-540</v>
      </c>
    </row>
    <row r="503" spans="2:6" x14ac:dyDescent="0.3">
      <c r="B503" s="5" t="s">
        <v>26</v>
      </c>
      <c r="C503" s="6"/>
      <c r="D503" s="7" t="s">
        <v>11</v>
      </c>
      <c r="E503" s="6"/>
      <c r="F503" s="6">
        <f>SUM(F497,F502)</f>
        <v>538</v>
      </c>
    </row>
    <row r="504" spans="2:6" x14ac:dyDescent="0.3">
      <c r="B504" s="8" t="s">
        <v>11</v>
      </c>
      <c r="C504" s="9"/>
      <c r="D504" s="7" t="s">
        <v>11</v>
      </c>
      <c r="E504" s="9"/>
      <c r="F504" s="9"/>
    </row>
    <row r="505" spans="2:6" x14ac:dyDescent="0.3">
      <c r="B505" s="5" t="s">
        <v>197</v>
      </c>
      <c r="C505" s="6"/>
      <c r="D505" s="7" t="s">
        <v>11</v>
      </c>
      <c r="E505" s="6"/>
      <c r="F505" s="6"/>
    </row>
    <row r="506" spans="2:6" x14ac:dyDescent="0.3">
      <c r="B506" s="8" t="s">
        <v>30</v>
      </c>
      <c r="C506" s="9">
        <v>-14</v>
      </c>
      <c r="D506" s="7" t="s">
        <v>11</v>
      </c>
      <c r="E506" s="9">
        <v>22</v>
      </c>
      <c r="F506" s="9">
        <f>C506*E506</f>
        <v>-308</v>
      </c>
    </row>
    <row r="507" spans="2:6" x14ac:dyDescent="0.3">
      <c r="B507" s="8" t="s">
        <v>73</v>
      </c>
      <c r="C507" s="10">
        <v>-0.33</v>
      </c>
      <c r="D507" s="7" t="s">
        <v>11</v>
      </c>
      <c r="E507" s="9">
        <v>400</v>
      </c>
      <c r="F507" s="9">
        <f>C507*E507</f>
        <v>-132</v>
      </c>
    </row>
    <row r="508" spans="2:6" x14ac:dyDescent="0.3">
      <c r="B508" s="8" t="s">
        <v>196</v>
      </c>
      <c r="C508" s="10">
        <v>-0.33</v>
      </c>
      <c r="D508" s="7" t="s">
        <v>11</v>
      </c>
      <c r="E508" s="9">
        <v>500</v>
      </c>
      <c r="F508" s="9">
        <f>C508*E508</f>
        <v>-165</v>
      </c>
    </row>
    <row r="509" spans="2:6" x14ac:dyDescent="0.3">
      <c r="B509" s="5" t="s">
        <v>39</v>
      </c>
      <c r="C509" s="6"/>
      <c r="D509" s="7" t="s">
        <v>11</v>
      </c>
      <c r="E509" s="6"/>
      <c r="F509" s="6">
        <f>SUM(F506:F508)</f>
        <v>-605</v>
      </c>
    </row>
    <row r="510" spans="2:6" x14ac:dyDescent="0.3">
      <c r="B510" s="8" t="s">
        <v>40</v>
      </c>
      <c r="C510" s="9"/>
      <c r="D510" s="7" t="s">
        <v>11</v>
      </c>
      <c r="E510" s="9"/>
      <c r="F510" s="9">
        <f>SUM(F503,F509)</f>
        <v>-67</v>
      </c>
    </row>
    <row r="511" spans="2:6" x14ac:dyDescent="0.3">
      <c r="B511" s="1"/>
      <c r="C511" s="1"/>
      <c r="D511" s="1"/>
      <c r="E511" s="1"/>
      <c r="F511" s="1"/>
    </row>
    <row r="512" spans="2:6" x14ac:dyDescent="0.3">
      <c r="B512" s="2" t="s">
        <v>54</v>
      </c>
      <c r="C512" s="1"/>
      <c r="D512" s="1"/>
      <c r="E512" s="1"/>
      <c r="F512" s="1"/>
    </row>
    <row r="513" spans="2:6" x14ac:dyDescent="0.3">
      <c r="B513" s="2" t="s">
        <v>49</v>
      </c>
      <c r="C513" s="1"/>
      <c r="D513" s="1"/>
      <c r="E513" s="1"/>
      <c r="F513" s="1"/>
    </row>
    <row r="514" spans="2:6" x14ac:dyDescent="0.3">
      <c r="B514" s="1"/>
      <c r="C514" s="1"/>
      <c r="D514" s="1"/>
      <c r="E514" s="1"/>
      <c r="F514" s="1"/>
    </row>
    <row r="515" spans="2:6" x14ac:dyDescent="0.3">
      <c r="B515" s="2" t="s">
        <v>41</v>
      </c>
      <c r="C515" s="1"/>
      <c r="D515" s="1"/>
      <c r="E515" s="1"/>
      <c r="F515" s="1"/>
    </row>
    <row r="516" spans="2:6" x14ac:dyDescent="0.3">
      <c r="B516" s="1"/>
      <c r="C516" s="1"/>
      <c r="D516" s="1"/>
      <c r="E516" s="1"/>
      <c r="F516" s="1"/>
    </row>
    <row r="517" spans="2:6" x14ac:dyDescent="0.3">
      <c r="B517" s="1" t="s">
        <v>195</v>
      </c>
      <c r="C517" s="1"/>
      <c r="D517" s="1"/>
      <c r="E517" s="1"/>
      <c r="F517" s="1"/>
    </row>
    <row r="518" spans="2:6" x14ac:dyDescent="0.3">
      <c r="B518" s="2" t="s">
        <v>1</v>
      </c>
      <c r="C518" s="2" t="s">
        <v>193</v>
      </c>
      <c r="D518" s="1"/>
      <c r="E518" s="1"/>
      <c r="F518" s="1"/>
    </row>
    <row r="519" spans="2:6" x14ac:dyDescent="0.3">
      <c r="B519" s="2" t="s">
        <v>3</v>
      </c>
      <c r="C519" s="2" t="s">
        <v>133</v>
      </c>
      <c r="D519" s="1"/>
      <c r="E519" s="1"/>
      <c r="F519" s="1"/>
    </row>
    <row r="520" spans="2:6" x14ac:dyDescent="0.3">
      <c r="B520" s="2" t="s">
        <v>4</v>
      </c>
      <c r="C520" s="2" t="s">
        <v>5</v>
      </c>
      <c r="D520" s="1"/>
      <c r="E520" s="1"/>
      <c r="F520" s="1"/>
    </row>
    <row r="521" spans="2:6" x14ac:dyDescent="0.3">
      <c r="B521" s="2" t="s">
        <v>6</v>
      </c>
      <c r="C521" s="2" t="s">
        <v>361</v>
      </c>
      <c r="D521" s="1"/>
      <c r="E521" s="1"/>
      <c r="F521" s="1"/>
    </row>
    <row r="522" spans="2:6" x14ac:dyDescent="0.3">
      <c r="B522" s="2" t="s">
        <v>7</v>
      </c>
      <c r="C522" s="2" t="s">
        <v>8</v>
      </c>
      <c r="D522" s="1"/>
      <c r="E522" s="1"/>
      <c r="F522" s="1"/>
    </row>
    <row r="523" spans="2:6" x14ac:dyDescent="0.3">
      <c r="B523" s="1"/>
      <c r="C523" s="1"/>
      <c r="D523" s="1"/>
      <c r="E523" s="1"/>
      <c r="F523" s="1"/>
    </row>
    <row r="524" spans="2:6" x14ac:dyDescent="0.3">
      <c r="B524" s="3" t="s">
        <v>9</v>
      </c>
      <c r="C524" s="4" t="s">
        <v>10</v>
      </c>
      <c r="D524" s="4" t="s">
        <v>11</v>
      </c>
      <c r="E524" s="4" t="s">
        <v>12</v>
      </c>
      <c r="F524" s="4" t="s">
        <v>13</v>
      </c>
    </row>
    <row r="525" spans="2:6" x14ac:dyDescent="0.3">
      <c r="B525" s="1"/>
      <c r="C525" s="1"/>
      <c r="D525" s="1"/>
      <c r="E525" s="1"/>
      <c r="F525" s="1"/>
    </row>
    <row r="526" spans="2:6" x14ac:dyDescent="0.3">
      <c r="B526" s="2" t="s">
        <v>192</v>
      </c>
      <c r="C526" s="1"/>
      <c r="D526" s="1"/>
      <c r="E526" s="1"/>
      <c r="F526" s="1"/>
    </row>
    <row r="527" spans="2:6" x14ac:dyDescent="0.3">
      <c r="B527" s="1"/>
      <c r="C527" s="1"/>
      <c r="D527" s="1"/>
      <c r="E527" s="1"/>
      <c r="F527" s="1"/>
    </row>
    <row r="528" spans="2:6" x14ac:dyDescent="0.3">
      <c r="B528" s="2" t="s">
        <v>41</v>
      </c>
      <c r="C528" s="1"/>
      <c r="D528" s="1"/>
      <c r="E528" s="1"/>
      <c r="F528" s="1"/>
    </row>
    <row r="529" spans="2:6" x14ac:dyDescent="0.3">
      <c r="B529" s="1"/>
      <c r="C529" s="1"/>
      <c r="D529" s="1"/>
      <c r="E529" s="1"/>
      <c r="F529" s="1"/>
    </row>
    <row r="530" spans="2:6" x14ac:dyDescent="0.3">
      <c r="B530" s="1" t="s">
        <v>194</v>
      </c>
      <c r="C530" s="1"/>
      <c r="D530" s="1"/>
      <c r="E530" s="1"/>
      <c r="F530" s="1"/>
    </row>
    <row r="531" spans="2:6" x14ac:dyDescent="0.3">
      <c r="B531" s="2" t="s">
        <v>1</v>
      </c>
      <c r="C531" s="2" t="s">
        <v>193</v>
      </c>
      <c r="D531" s="1"/>
      <c r="E531" s="1"/>
      <c r="F531" s="1"/>
    </row>
    <row r="532" spans="2:6" x14ac:dyDescent="0.3">
      <c r="B532" s="2" t="s">
        <v>3</v>
      </c>
      <c r="C532" s="2" t="s">
        <v>133</v>
      </c>
      <c r="D532" s="1"/>
      <c r="E532" s="1"/>
      <c r="F532" s="1"/>
    </row>
    <row r="533" spans="2:6" x14ac:dyDescent="0.3">
      <c r="B533" s="2" t="s">
        <v>4</v>
      </c>
      <c r="C533" s="2" t="s">
        <v>5</v>
      </c>
      <c r="D533" s="1"/>
      <c r="E533" s="1"/>
      <c r="F533" s="1"/>
    </row>
    <row r="534" spans="2:6" x14ac:dyDescent="0.3">
      <c r="B534" s="2" t="s">
        <v>6</v>
      </c>
      <c r="C534" s="2" t="s">
        <v>361</v>
      </c>
      <c r="D534" s="1"/>
      <c r="E534" s="1"/>
      <c r="F534" s="1"/>
    </row>
    <row r="535" spans="2:6" x14ac:dyDescent="0.3">
      <c r="B535" s="2" t="s">
        <v>7</v>
      </c>
      <c r="C535" s="2" t="s">
        <v>8</v>
      </c>
      <c r="D535" s="1"/>
      <c r="E535" s="1"/>
      <c r="F535" s="1"/>
    </row>
    <row r="536" spans="2:6" x14ac:dyDescent="0.3">
      <c r="B536" s="1"/>
      <c r="C536" s="1"/>
      <c r="D536" s="1"/>
      <c r="E536" s="1"/>
      <c r="F536" s="1"/>
    </row>
    <row r="537" spans="2:6" x14ac:dyDescent="0.3">
      <c r="B537" s="3" t="s">
        <v>9</v>
      </c>
      <c r="C537" s="4" t="s">
        <v>10</v>
      </c>
      <c r="D537" s="4" t="s">
        <v>11</v>
      </c>
      <c r="E537" s="4" t="s">
        <v>12</v>
      </c>
      <c r="F537" s="4" t="s">
        <v>13</v>
      </c>
    </row>
    <row r="538" spans="2:6" x14ac:dyDescent="0.3">
      <c r="B538" s="1"/>
      <c r="C538" s="1"/>
      <c r="D538" s="1"/>
      <c r="E538" s="1"/>
      <c r="F538" s="1"/>
    </row>
    <row r="539" spans="2:6" x14ac:dyDescent="0.3">
      <c r="B539" s="2" t="s">
        <v>192</v>
      </c>
      <c r="C539" s="1"/>
      <c r="D539" s="1"/>
      <c r="E539" s="1"/>
      <c r="F539" s="1"/>
    </row>
    <row r="540" spans="2:6" x14ac:dyDescent="0.3">
      <c r="B540" s="1"/>
      <c r="C540" s="1"/>
      <c r="D540" s="1"/>
      <c r="E540" s="1"/>
      <c r="F540" s="1"/>
    </row>
    <row r="541" spans="2:6" x14ac:dyDescent="0.3">
      <c r="B541" s="2" t="s">
        <v>41</v>
      </c>
      <c r="C541" s="1"/>
      <c r="D541" s="1"/>
      <c r="E541" s="1"/>
      <c r="F541" s="1"/>
    </row>
    <row r="542" spans="2:6" x14ac:dyDescent="0.3">
      <c r="B542" s="1"/>
      <c r="C542" s="1"/>
      <c r="D542" s="1"/>
      <c r="E542" s="1"/>
      <c r="F542" s="1"/>
    </row>
    <row r="543" spans="2:6" x14ac:dyDescent="0.3">
      <c r="B543" s="2" t="s">
        <v>129</v>
      </c>
      <c r="C543" s="1"/>
      <c r="D543" s="1"/>
      <c r="E543" s="1"/>
      <c r="F543" s="1"/>
    </row>
    <row r="544" spans="2:6" x14ac:dyDescent="0.3">
      <c r="B544" s="2" t="s">
        <v>130</v>
      </c>
      <c r="C544" s="1"/>
      <c r="D544" s="1"/>
      <c r="E544" s="1"/>
      <c r="F544" s="1"/>
    </row>
    <row r="545" spans="2:6" x14ac:dyDescent="0.3">
      <c r="B545" s="1"/>
      <c r="C545" s="1"/>
      <c r="D545" s="1"/>
      <c r="E545" s="1"/>
      <c r="F545" s="1"/>
    </row>
    <row r="546" spans="2:6" x14ac:dyDescent="0.3">
      <c r="B546" s="2" t="s">
        <v>131</v>
      </c>
      <c r="C546" s="1"/>
      <c r="D546" s="1"/>
      <c r="E546" s="1"/>
      <c r="F546" s="1"/>
    </row>
    <row r="547" spans="2:6" x14ac:dyDescent="0.3">
      <c r="B547" s="2" t="s">
        <v>132</v>
      </c>
      <c r="C547" s="1"/>
      <c r="D547" s="1"/>
      <c r="E547" s="1"/>
      <c r="F547"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5</vt:i4>
      </vt:variant>
    </vt:vector>
  </HeadingPairs>
  <TitlesOfParts>
    <vt:vector size="5" baseType="lpstr">
      <vt:lpstr>Intro_input</vt:lpstr>
      <vt:lpstr>Salgsafg konv JB 11</vt:lpstr>
      <vt:lpstr>Salgsafg øko JB 11</vt:lpstr>
      <vt:lpstr>Grovfoder konv JB 11</vt:lpstr>
      <vt:lpstr>Grovfoder øko JB 11</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sa-processrobot</dc:creator>
  <cp:lastModifiedBy>Britt Heftholm</cp:lastModifiedBy>
  <dcterms:created xsi:type="dcterms:W3CDTF">2023-12-14T08:03:09Z</dcterms:created>
  <dcterms:modified xsi:type="dcterms:W3CDTF">2024-12-23T08:35:06Z</dcterms:modified>
</cp:coreProperties>
</file>